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اساسی\پرتفو ماهانه\1402\"/>
    </mc:Choice>
  </mc:AlternateContent>
  <xr:revisionPtr revIDLastSave="0" documentId="13_ncr:1_{AE851B30-2F95-48BD-9242-EE5B3C6031C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1" i="15"/>
  <c r="C10" i="15"/>
  <c r="H15" i="13"/>
  <c r="E15" i="13"/>
  <c r="R15" i="7"/>
  <c r="P15" i="7"/>
  <c r="N15" i="7"/>
  <c r="L15" i="7"/>
  <c r="J15" i="7"/>
  <c r="H15" i="7"/>
  <c r="Q15" i="6"/>
  <c r="O15" i="6"/>
  <c r="M15" i="6"/>
  <c r="K15" i="6"/>
  <c r="U9" i="17"/>
  <c r="W9" i="17" s="1"/>
  <c r="Y9" i="17" s="1"/>
  <c r="Q9" i="17"/>
  <c r="G9" i="17"/>
</calcChain>
</file>

<file path=xl/sharedStrings.xml><?xml version="1.0" encoding="utf-8"?>
<sst xmlns="http://schemas.openxmlformats.org/spreadsheetml/2006/main" count="212" uniqueCount="75">
  <si>
    <t>صندوق سرمایه ‏گذاری خصوصی اکسیر زیست پارسیان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</si>
  <si>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</si>
  <si>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</si>
  <si>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</si>
  <si>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</si>
  <si>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</si>
  <si>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</si>
  <si>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</si>
  <si>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</si>
  <si>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</si>
  <si>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</si>
  <si>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</si>
  <si>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</si>
  <si>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</si>
  <si>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</si>
  <si>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</si>
  <si>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</si>
  <si>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</si>
  <si>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</si>
  <si>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</si>
  <si>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</si>
  <si>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</si>
  <si>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</si>
  <si>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</si>
  <si>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</si>
  <si>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</si>
  <si>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</si>
  <si>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</si>
  <si>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</si>
  <si>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12.00%</t>
  </si>
  <si>
    <t>209.420.15206555.1</t>
  </si>
  <si>
    <t>سپرده بلند مدت</t>
  </si>
  <si>
    <t>1401/10/05</t>
  </si>
  <si>
    <t>30.44%</t>
  </si>
  <si>
    <t>بانک گردشگری دادمان</t>
  </si>
  <si>
    <t xml:space="preserve"> 153.9967.1310369.1</t>
  </si>
  <si>
    <t>0.04%</t>
  </si>
  <si>
    <t xml:space="preserve"> 153.1405.1310369.1</t>
  </si>
  <si>
    <t>0.00%</t>
  </si>
  <si>
    <t>بانک رفاه میهن</t>
  </si>
  <si>
    <t>348559847</t>
  </si>
  <si>
    <t>0.01%</t>
  </si>
  <si>
    <t>153.333.1310369.1</t>
  </si>
  <si>
    <t>1401/10/12</t>
  </si>
  <si>
    <t>0.08%</t>
  </si>
  <si>
    <t>209.307.15206555.1</t>
  </si>
  <si>
    <t>1401/12/24</t>
  </si>
  <si>
    <t>28.32%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</si>
  <si>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</si>
  <si>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</si>
  <si>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</si>
  <si>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</si>
  <si>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</si>
  <si>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</si>
  <si>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</si>
  <si>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</si>
  <si>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</si>
  <si>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</si>
  <si>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</si>
  <si>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</si>
  <si>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</si>
  <si>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</si>
  <si>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</si>
  <si>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</si>
  <si>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</si>
  <si>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</si>
  <si>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</si>
  <si>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99.78%</t>
  </si>
  <si>
    <t>2.01%</t>
  </si>
  <si>
    <t>صورت وضعیت پورتفوی صندوق سرمایه‌گذاری
خصوصی اکسیر زیست پارسیان</t>
  </si>
  <si>
    <t>1401/11/30</t>
  </si>
  <si>
    <t>شرکت نیواد فارمد سلامت</t>
  </si>
  <si>
    <t>-</t>
  </si>
  <si>
    <t>سایر درامدها</t>
  </si>
  <si>
    <t>برای ماه منتهی به 31 فروردین ماه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</si>
</sst>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b/>
      <sz val="12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7" fillId="0" borderId="0" xfId="0" applyNumberFormat="1" applyFont="1"/>
    <xf numFmtId="164" fontId="6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0" fontId="8" fillId="0" borderId="0" xfId="0" applyFont="1"/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0" applyNumberFormat="1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0" xfId="0" applyNumberFormat="1" applyFont="1" applyBorder="1"/>
    <xf numFmtId="10" fontId="6" fillId="0" borderId="0" xfId="4" applyNumberFormat="1" applyFont="1" applyAlignment="1">
      <alignment horizontal="center" vertical="center"/>
    </xf>
    <xf numFmtId="165" fontId="6" fillId="0" borderId="0" xfId="4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">
    <cellStyle name="Comma 2" xfId="2" xr:uid="{82100319-E929-4F58-B1EA-A1440512F54D}"/>
    <cellStyle name="Normal" xfId="0" builtinId="0"/>
    <cellStyle name="Normal 2" xfId="1" xr:uid="{0DE840F6-89CA-4653-AEF6-3DD369CCB2A0}"/>
    <cellStyle name="Percent" xfId="4" builtinId="5"/>
    <cellStyle name="Percent 2" xfId="3" xr:uid="{6839C3FC-5FC9-4500-826C-297C0D6BC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B0A3061-C382-43BF-946D-0CEA520C9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071CD39-C8F1-43E4-88EE-DF7A63AB6975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2A3F-7D99-41F7-A107-B639B216C9B1}">
  <dimension ref="A4:I10"/>
  <sheetViews>
    <sheetView rightToLeft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1" customWidth="1"/>
    <col min="2" max="6" width="8.85546875" style="1"/>
    <col min="7" max="7" width="8.85546875" style="1" customWidth="1"/>
    <col min="8" max="16384" width="8.85546875" style="1"/>
  </cols>
  <sheetData>
    <row r="4" spans="1:9" ht="115.5" customHeight="1">
      <c r="A4" s="19" t="s">
        <v>69</v>
      </c>
      <c r="B4" s="19"/>
      <c r="C4" s="19"/>
      <c r="D4" s="19"/>
      <c r="E4" s="19"/>
      <c r="F4" s="19"/>
      <c r="G4" s="19"/>
      <c r="H4" s="19"/>
      <c r="I4" s="19"/>
    </row>
    <row r="5" spans="1:9" ht="58.5" customHeight="1">
      <c r="A5" s="2"/>
      <c r="B5" s="2"/>
      <c r="C5" s="2"/>
      <c r="D5" s="2"/>
      <c r="E5" s="2"/>
      <c r="F5" s="2"/>
      <c r="G5" s="2"/>
      <c r="H5" s="3"/>
    </row>
    <row r="6" spans="1:9" ht="91.5" customHeight="1">
      <c r="A6" s="2"/>
      <c r="B6" s="2"/>
      <c r="C6" s="2"/>
      <c r="D6" s="2"/>
      <c r="E6" s="2"/>
      <c r="F6" s="2"/>
      <c r="G6" s="2"/>
      <c r="H6" s="3"/>
    </row>
    <row r="7" spans="1:9" ht="57">
      <c r="A7" s="2"/>
      <c r="B7" s="2"/>
      <c r="C7" s="2"/>
      <c r="D7" s="2"/>
      <c r="E7" s="2"/>
      <c r="F7" s="2"/>
      <c r="G7" s="2"/>
      <c r="H7" s="3"/>
    </row>
    <row r="8" spans="1:9" ht="108" customHeight="1">
      <c r="A8" s="2"/>
      <c r="B8" s="2"/>
      <c r="C8" s="2"/>
      <c r="D8" s="2"/>
      <c r="E8" s="2"/>
      <c r="F8" s="2"/>
      <c r="G8" s="2"/>
      <c r="H8" s="3"/>
    </row>
    <row r="10" spans="1:9" ht="30" customHeight="1">
      <c r="A10" s="20" t="s">
        <v>74</v>
      </c>
      <c r="B10" s="20"/>
      <c r="C10" s="20"/>
      <c r="D10" s="20"/>
      <c r="E10" s="20"/>
      <c r="F10" s="20"/>
      <c r="G10" s="20"/>
      <c r="H10" s="20"/>
      <c r="I10" s="20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097B-2F40-45FB-A720-8A40FBE5270D}">
  <dimension ref="A2:AF10"/>
  <sheetViews>
    <sheetView rightToLeft="1" workbookViewId="0">
      <selection activeCell="AE1" sqref="AE1:AG1048576"/>
    </sheetView>
  </sheetViews>
  <sheetFormatPr defaultRowHeight="18.75"/>
  <cols>
    <col min="1" max="1" width="19.28515625" style="4" bestFit="1" customWidth="1"/>
    <col min="2" max="2" width="1" style="4" customWidth="1"/>
    <col min="3" max="3" width="12.28515625" style="4" bestFit="1" customWidth="1"/>
    <col min="4" max="4" width="1" style="4" customWidth="1"/>
    <col min="5" max="5" width="17.7109375" style="4" bestFit="1" customWidth="1"/>
    <col min="6" max="6" width="1" style="4" customWidth="1"/>
    <col min="7" max="7" width="17.7109375" style="4" bestFit="1" customWidth="1"/>
    <col min="8" max="8" width="1" style="4" customWidth="1"/>
    <col min="9" max="9" width="5.42578125" style="4" bestFit="1" customWidth="1"/>
    <col min="10" max="10" width="1" style="4" customWidth="1"/>
    <col min="11" max="11" width="12.85546875" style="4" bestFit="1" customWidth="1"/>
    <col min="12" max="12" width="1" style="4" customWidth="1"/>
    <col min="13" max="13" width="5.42578125" style="4" bestFit="1" customWidth="1"/>
    <col min="14" max="14" width="1" style="4" customWidth="1"/>
    <col min="15" max="15" width="10.28515625" style="4" bestFit="1" customWidth="1"/>
    <col min="16" max="16" width="1" style="4" customWidth="1"/>
    <col min="17" max="17" width="12.28515625" style="4" bestFit="1" customWidth="1"/>
    <col min="18" max="18" width="1" style="4" customWidth="1"/>
    <col min="19" max="19" width="12.28515625" style="4" bestFit="1" customWidth="1"/>
    <col min="20" max="20" width="1" style="4" customWidth="1"/>
    <col min="21" max="21" width="17.7109375" style="4" bestFit="1" customWidth="1"/>
    <col min="22" max="22" width="1" style="4" customWidth="1"/>
    <col min="23" max="23" width="17.7109375" style="4" bestFit="1" customWidth="1"/>
    <col min="24" max="24" width="1" style="4" customWidth="1"/>
    <col min="25" max="25" width="26" style="4" bestFit="1" customWidth="1"/>
    <col min="26" max="26" width="1" style="4" customWidth="1"/>
    <col min="27" max="27" width="9.140625" style="4" customWidth="1"/>
    <col min="28" max="30" width="9.140625" style="4"/>
    <col min="31" max="31" width="0" style="4" hidden="1" customWidth="1"/>
    <col min="32" max="32" width="16.42578125" style="4" hidden="1" customWidth="1"/>
    <col min="33" max="33" width="0" style="4" hidden="1" customWidth="1"/>
    <col min="34" max="16384" width="9.140625" style="4"/>
  </cols>
  <sheetData>
    <row r="2" spans="1:32" ht="2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2" ht="21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32" ht="21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32" ht="21">
      <c r="A6" s="21" t="s">
        <v>3</v>
      </c>
      <c r="C6" s="22" t="s">
        <v>4</v>
      </c>
      <c r="D6" s="22" t="s">
        <v>70</v>
      </c>
      <c r="E6" s="22" t="s">
        <v>70</v>
      </c>
      <c r="F6" s="22" t="s">
        <v>70</v>
      </c>
      <c r="G6" s="22" t="s">
        <v>70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4</v>
      </c>
      <c r="S6" s="22" t="s">
        <v>4</v>
      </c>
      <c r="T6" s="22" t="s">
        <v>4</v>
      </c>
      <c r="U6" s="22" t="s">
        <v>4</v>
      </c>
      <c r="V6" s="22" t="s">
        <v>4</v>
      </c>
      <c r="W6" s="22" t="s">
        <v>4</v>
      </c>
      <c r="X6" s="22" t="s">
        <v>4</v>
      </c>
      <c r="Y6" s="22" t="s">
        <v>4</v>
      </c>
    </row>
    <row r="7" spans="1:32" ht="21">
      <c r="A7" s="21" t="s">
        <v>3</v>
      </c>
      <c r="C7" s="21" t="s">
        <v>7</v>
      </c>
      <c r="E7" s="21" t="s">
        <v>8</v>
      </c>
      <c r="G7" s="21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32" ht="21">
      <c r="A8" s="21" t="s">
        <v>3</v>
      </c>
      <c r="C8" s="21" t="s">
        <v>7</v>
      </c>
      <c r="E8" s="21" t="s">
        <v>8</v>
      </c>
      <c r="G8" s="21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  <c r="AF8" s="6">
        <v>1412576623741</v>
      </c>
    </row>
    <row r="9" spans="1:32" ht="19.5" thickBot="1">
      <c r="A9" s="4" t="s">
        <v>71</v>
      </c>
      <c r="C9" s="7">
        <v>12680000</v>
      </c>
      <c r="D9" s="8"/>
      <c r="E9" s="13">
        <v>400000000000</v>
      </c>
      <c r="F9" s="8"/>
      <c r="G9" s="13">
        <f>E9</f>
        <v>400000000000</v>
      </c>
      <c r="H9" s="8"/>
      <c r="I9" s="14"/>
      <c r="J9" s="8"/>
      <c r="K9" s="14"/>
      <c r="L9" s="8"/>
      <c r="M9" s="15"/>
      <c r="N9" s="8"/>
      <c r="O9" s="15"/>
      <c r="P9" s="8"/>
      <c r="Q9" s="13">
        <f>C9</f>
        <v>12680000</v>
      </c>
      <c r="R9" s="8"/>
      <c r="S9" s="8" t="s">
        <v>72</v>
      </c>
      <c r="T9" s="8"/>
      <c r="U9" s="13">
        <f>E9</f>
        <v>400000000000</v>
      </c>
      <c r="V9" s="8"/>
      <c r="W9" s="13">
        <f>U9</f>
        <v>400000000000</v>
      </c>
      <c r="X9" s="8"/>
      <c r="Y9" s="9">
        <f>W9/AF8</f>
        <v>0.28317047958832792</v>
      </c>
    </row>
    <row r="10" spans="1:32" ht="19.5" thickTop="1"/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Z20" sqref="Z20"/>
    </sheetView>
  </sheetViews>
  <sheetFormatPr defaultRowHeight="18.75"/>
  <cols>
    <col min="1" max="1" width="19" style="4" bestFit="1" customWidth="1"/>
    <col min="2" max="2" width="1" style="4" customWidth="1"/>
    <col min="3" max="3" width="24" style="4" bestFit="1" customWidth="1"/>
    <col min="4" max="4" width="1" style="4" customWidth="1"/>
    <col min="5" max="5" width="14.28515625" style="4" bestFit="1" customWidth="1"/>
    <col min="6" max="6" width="1" style="4" customWidth="1"/>
    <col min="7" max="7" width="15.42578125" style="4" bestFit="1" customWidth="1"/>
    <col min="8" max="8" width="1" style="4" customWidth="1"/>
    <col min="9" max="9" width="9.140625" style="4" customWidth="1"/>
    <col min="10" max="10" width="1" style="4" customWidth="1"/>
    <col min="11" max="11" width="16.140625" style="4" bestFit="1" customWidth="1"/>
    <col min="12" max="12" width="1" style="4" customWidth="1"/>
    <col min="13" max="13" width="16.140625" style="4" bestFit="1" customWidth="1"/>
    <col min="14" max="14" width="1" style="4" customWidth="1"/>
    <col min="15" max="15" width="16" style="4" bestFit="1" customWidth="1"/>
    <col min="16" max="16" width="1" style="4" customWidth="1"/>
    <col min="17" max="17" width="17.85546875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1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1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1">
      <c r="A6" s="21" t="s">
        <v>17</v>
      </c>
      <c r="C6" s="21" t="s">
        <v>18</v>
      </c>
      <c r="D6" s="21" t="s">
        <v>18</v>
      </c>
      <c r="E6" s="21" t="s">
        <v>18</v>
      </c>
      <c r="F6" s="21" t="s">
        <v>18</v>
      </c>
      <c r="G6" s="21" t="s">
        <v>18</v>
      </c>
      <c r="H6" s="21" t="s">
        <v>18</v>
      </c>
      <c r="I6" s="21" t="s">
        <v>18</v>
      </c>
      <c r="K6" s="21" t="s">
        <v>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1">
      <c r="A7" s="21" t="s">
        <v>17</v>
      </c>
      <c r="C7" s="21" t="s">
        <v>19</v>
      </c>
      <c r="E7" s="21" t="s">
        <v>20</v>
      </c>
      <c r="G7" s="21" t="s">
        <v>21</v>
      </c>
      <c r="I7" s="21" t="s">
        <v>15</v>
      </c>
      <c r="K7" s="21" t="s">
        <v>22</v>
      </c>
      <c r="M7" s="21" t="s">
        <v>23</v>
      </c>
      <c r="O7" s="21" t="s">
        <v>24</v>
      </c>
      <c r="Q7" s="21" t="s">
        <v>22</v>
      </c>
      <c r="S7" s="21" t="s">
        <v>16</v>
      </c>
    </row>
    <row r="8" spans="1:19" ht="21">
      <c r="A8" s="10" t="s">
        <v>25</v>
      </c>
      <c r="C8" s="4" t="s">
        <v>26</v>
      </c>
      <c r="E8" s="4" t="s">
        <v>27</v>
      </c>
      <c r="G8" s="4" t="s">
        <v>28</v>
      </c>
      <c r="I8" s="11">
        <v>0</v>
      </c>
      <c r="K8" s="11">
        <v>12694847796</v>
      </c>
      <c r="M8" s="11">
        <v>156819440780</v>
      </c>
      <c r="O8" s="11">
        <v>420000</v>
      </c>
      <c r="Q8" s="11">
        <v>169513868576</v>
      </c>
      <c r="S8" s="4" t="s">
        <v>29</v>
      </c>
    </row>
    <row r="9" spans="1:19" ht="21">
      <c r="A9" s="10" t="s">
        <v>25</v>
      </c>
      <c r="C9" s="4" t="s">
        <v>30</v>
      </c>
      <c r="E9" s="4" t="s">
        <v>31</v>
      </c>
      <c r="G9" s="4" t="s">
        <v>32</v>
      </c>
      <c r="I9" s="11">
        <v>25</v>
      </c>
      <c r="K9" s="11">
        <v>430000000000</v>
      </c>
      <c r="M9" s="11">
        <v>8541095890</v>
      </c>
      <c r="O9" s="11">
        <v>8541095890</v>
      </c>
      <c r="Q9" s="11">
        <v>430000000000</v>
      </c>
      <c r="S9" s="4" t="s">
        <v>33</v>
      </c>
    </row>
    <row r="10" spans="1:19" ht="21">
      <c r="A10" s="10" t="s">
        <v>34</v>
      </c>
      <c r="C10" s="4" t="s">
        <v>35</v>
      </c>
      <c r="E10" s="4" t="s">
        <v>27</v>
      </c>
      <c r="G10" s="4" t="s">
        <v>32</v>
      </c>
      <c r="I10" s="11">
        <v>0</v>
      </c>
      <c r="K10" s="11">
        <v>2464417444</v>
      </c>
      <c r="M10" s="11">
        <v>138075117229</v>
      </c>
      <c r="O10" s="11">
        <v>140000670000</v>
      </c>
      <c r="Q10" s="11">
        <v>538864673</v>
      </c>
      <c r="S10" s="4" t="s">
        <v>36</v>
      </c>
    </row>
    <row r="11" spans="1:19" ht="21">
      <c r="A11" s="10" t="s">
        <v>34</v>
      </c>
      <c r="C11" s="4" t="s">
        <v>37</v>
      </c>
      <c r="E11" s="4" t="s">
        <v>31</v>
      </c>
      <c r="G11" s="4" t="s">
        <v>32</v>
      </c>
      <c r="I11" s="11">
        <v>27</v>
      </c>
      <c r="K11" s="11">
        <v>100000000000</v>
      </c>
      <c r="M11" s="11">
        <v>2424657533</v>
      </c>
      <c r="O11" s="11">
        <v>102424657533</v>
      </c>
      <c r="Q11" s="11">
        <v>0</v>
      </c>
      <c r="S11" s="4" t="s">
        <v>38</v>
      </c>
    </row>
    <row r="12" spans="1:19" ht="21">
      <c r="A12" s="10" t="s">
        <v>39</v>
      </c>
      <c r="C12" s="4" t="s">
        <v>40</v>
      </c>
      <c r="E12" s="4" t="s">
        <v>27</v>
      </c>
      <c r="G12" s="4" t="s">
        <v>32</v>
      </c>
      <c r="I12" s="11">
        <v>0</v>
      </c>
      <c r="K12" s="11">
        <v>208219658</v>
      </c>
      <c r="M12" s="11">
        <v>609495</v>
      </c>
      <c r="O12" s="11">
        <v>730000</v>
      </c>
      <c r="Q12" s="11">
        <v>208099153</v>
      </c>
      <c r="S12" s="4" t="s">
        <v>41</v>
      </c>
    </row>
    <row r="13" spans="1:19" ht="21">
      <c r="A13" s="10" t="s">
        <v>34</v>
      </c>
      <c r="C13" s="4" t="s">
        <v>42</v>
      </c>
      <c r="E13" s="4" t="s">
        <v>31</v>
      </c>
      <c r="G13" s="4" t="s">
        <v>43</v>
      </c>
      <c r="I13" s="11">
        <v>22.5</v>
      </c>
      <c r="K13" s="11">
        <v>36000000000</v>
      </c>
      <c r="M13" s="11">
        <v>715068493</v>
      </c>
      <c r="O13" s="11">
        <v>35650356166</v>
      </c>
      <c r="Q13" s="11">
        <v>1064712327</v>
      </c>
      <c r="S13" s="4" t="s">
        <v>44</v>
      </c>
    </row>
    <row r="14" spans="1:19" ht="21.75" thickBot="1">
      <c r="A14" s="10" t="s">
        <v>25</v>
      </c>
      <c r="C14" s="4" t="s">
        <v>45</v>
      </c>
      <c r="E14" s="4" t="s">
        <v>31</v>
      </c>
      <c r="G14" s="4" t="s">
        <v>46</v>
      </c>
      <c r="I14" s="11">
        <v>26</v>
      </c>
      <c r="K14" s="12">
        <v>400000000000</v>
      </c>
      <c r="M14" s="12">
        <v>8263013698</v>
      </c>
      <c r="O14" s="12">
        <v>8263013698</v>
      </c>
      <c r="Q14" s="12">
        <v>400000000000</v>
      </c>
      <c r="S14" s="4" t="s">
        <v>47</v>
      </c>
    </row>
    <row r="15" spans="1:19" ht="19.5" thickTop="1">
      <c r="K15" s="11">
        <f>SUM(K8:K14)</f>
        <v>981367484898</v>
      </c>
      <c r="M15" s="11">
        <f>SUM(M8:M14)</f>
        <v>314839003118</v>
      </c>
      <c r="O15" s="11">
        <f>SUM(O8:O14)</f>
        <v>294880943287</v>
      </c>
      <c r="Q15" s="11">
        <f>SUM(Q8:Q14)</f>
        <v>1001325544729</v>
      </c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20"/>
  <sheetViews>
    <sheetView rightToLeft="1" workbookViewId="0">
      <selection activeCell="O19" sqref="O19"/>
    </sheetView>
  </sheetViews>
  <sheetFormatPr defaultRowHeight="18.75"/>
  <cols>
    <col min="1" max="1" width="19.7109375" style="4" bestFit="1" customWidth="1"/>
    <col min="2" max="2" width="1" style="4" customWidth="1"/>
    <col min="3" max="3" width="20.5703125" style="4" bestFit="1" customWidth="1"/>
    <col min="4" max="5" width="1" style="4" customWidth="1"/>
    <col min="6" max="6" width="11.5703125" style="4" bestFit="1" customWidth="1"/>
    <col min="7" max="7" width="1" style="4" customWidth="1"/>
    <col min="8" max="8" width="15" style="4" bestFit="1" customWidth="1"/>
    <col min="9" max="9" width="1" style="4" customWidth="1"/>
    <col min="10" max="10" width="15.85546875" style="4" bestFit="1" customWidth="1"/>
    <col min="11" max="11" width="1" style="4" customWidth="1"/>
    <col min="12" max="12" width="16.140625" style="4" bestFit="1" customWidth="1"/>
    <col min="13" max="13" width="1" style="4" customWidth="1"/>
    <col min="14" max="14" width="15" style="4" bestFit="1" customWidth="1"/>
    <col min="15" max="15" width="1" style="4" customWidth="1"/>
    <col min="16" max="16" width="15.85546875" style="4" bestFit="1" customWidth="1"/>
    <col min="17" max="17" width="1" style="4" customWidth="1"/>
    <col min="18" max="18" width="16.140625" style="4" bestFit="1" customWidth="1"/>
    <col min="19" max="19" width="1" style="4" customWidth="1"/>
    <col min="20" max="20" width="9.140625" style="4" customWidth="1"/>
    <col min="21" max="16384" width="9.140625" style="4"/>
  </cols>
  <sheetData>
    <row r="2" spans="1:18" ht="2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21">
      <c r="A3" s="21" t="s">
        <v>48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1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6" spans="1:18" ht="21">
      <c r="A6" s="21" t="s">
        <v>49</v>
      </c>
      <c r="B6" s="21" t="s">
        <v>49</v>
      </c>
      <c r="C6" s="21" t="s">
        <v>49</v>
      </c>
      <c r="D6" s="21" t="s">
        <v>49</v>
      </c>
      <c r="E6" s="21" t="s">
        <v>49</v>
      </c>
      <c r="F6" s="21" t="s">
        <v>49</v>
      </c>
      <c r="H6" s="21" t="s">
        <v>50</v>
      </c>
      <c r="I6" s="21" t="s">
        <v>50</v>
      </c>
      <c r="J6" s="21" t="s">
        <v>50</v>
      </c>
      <c r="K6" s="21" t="s">
        <v>50</v>
      </c>
      <c r="L6" s="21" t="s">
        <v>50</v>
      </c>
      <c r="N6" s="21" t="s">
        <v>51</v>
      </c>
      <c r="O6" s="21" t="s">
        <v>51</v>
      </c>
      <c r="P6" s="21" t="s">
        <v>51</v>
      </c>
      <c r="Q6" s="21" t="s">
        <v>51</v>
      </c>
      <c r="R6" s="21" t="s">
        <v>51</v>
      </c>
    </row>
    <row r="7" spans="1:18" ht="21">
      <c r="A7" s="21" t="s">
        <v>52</v>
      </c>
      <c r="C7" s="21" t="s">
        <v>53</v>
      </c>
      <c r="F7" s="21" t="s">
        <v>15</v>
      </c>
      <c r="H7" s="21" t="s">
        <v>54</v>
      </c>
      <c r="J7" s="21" t="s">
        <v>55</v>
      </c>
      <c r="L7" s="21" t="s">
        <v>56</v>
      </c>
      <c r="N7" s="21" t="s">
        <v>54</v>
      </c>
      <c r="P7" s="21" t="s">
        <v>55</v>
      </c>
      <c r="R7" s="21" t="s">
        <v>56</v>
      </c>
    </row>
    <row r="8" spans="1:18" ht="21">
      <c r="A8" s="10" t="s">
        <v>25</v>
      </c>
      <c r="C8" s="11">
        <v>5</v>
      </c>
      <c r="F8" s="11">
        <v>0</v>
      </c>
      <c r="H8" s="11">
        <v>15331192</v>
      </c>
      <c r="J8" s="11">
        <v>0</v>
      </c>
      <c r="L8" s="11">
        <v>15331192</v>
      </c>
      <c r="N8" s="11">
        <v>15331192</v>
      </c>
      <c r="P8" s="11">
        <v>0</v>
      </c>
      <c r="R8" s="11">
        <v>15331192</v>
      </c>
    </row>
    <row r="9" spans="1:18" ht="21">
      <c r="A9" s="10" t="s">
        <v>25</v>
      </c>
      <c r="C9" s="11">
        <v>28</v>
      </c>
      <c r="F9" s="11">
        <v>25</v>
      </c>
      <c r="H9" s="11">
        <v>9713328013</v>
      </c>
      <c r="J9" s="11">
        <v>22058131</v>
      </c>
      <c r="L9" s="11">
        <v>9691269882</v>
      </c>
      <c r="N9" s="11">
        <v>9713328013</v>
      </c>
      <c r="P9" s="11">
        <v>22058131</v>
      </c>
      <c r="R9" s="11">
        <v>9691269882</v>
      </c>
    </row>
    <row r="10" spans="1:18" ht="21">
      <c r="A10" s="10" t="s">
        <v>34</v>
      </c>
      <c r="C10" s="11">
        <v>21</v>
      </c>
      <c r="F10" s="11">
        <v>0</v>
      </c>
      <c r="H10" s="11">
        <v>103530</v>
      </c>
      <c r="J10" s="11">
        <v>0</v>
      </c>
      <c r="L10" s="11">
        <v>103530</v>
      </c>
      <c r="N10" s="11">
        <v>103530</v>
      </c>
      <c r="P10" s="11">
        <v>0</v>
      </c>
      <c r="R10" s="11">
        <v>103530</v>
      </c>
    </row>
    <row r="11" spans="1:18" ht="21">
      <c r="A11" s="10" t="s">
        <v>34</v>
      </c>
      <c r="C11" s="11">
        <v>22</v>
      </c>
      <c r="F11" s="11">
        <v>27</v>
      </c>
      <c r="H11" s="11">
        <v>1535462589</v>
      </c>
      <c r="J11" s="11">
        <v>0</v>
      </c>
      <c r="L11" s="11">
        <v>1535462589</v>
      </c>
      <c r="N11" s="11">
        <v>1535462589</v>
      </c>
      <c r="P11" s="11">
        <v>0</v>
      </c>
      <c r="R11" s="11">
        <v>1535462589</v>
      </c>
    </row>
    <row r="12" spans="1:18" ht="21">
      <c r="A12" s="10" t="s">
        <v>39</v>
      </c>
      <c r="C12" s="11">
        <v>1</v>
      </c>
      <c r="F12" s="11">
        <v>0</v>
      </c>
      <c r="H12" s="11">
        <v>609495</v>
      </c>
      <c r="J12" s="11">
        <v>0</v>
      </c>
      <c r="L12" s="11">
        <v>609495</v>
      </c>
      <c r="N12" s="11">
        <v>609495</v>
      </c>
      <c r="P12" s="11">
        <v>0</v>
      </c>
      <c r="R12" s="11">
        <v>609495</v>
      </c>
    </row>
    <row r="13" spans="1:18" ht="21">
      <c r="A13" s="10" t="s">
        <v>34</v>
      </c>
      <c r="C13" s="11">
        <v>27</v>
      </c>
      <c r="F13" s="11">
        <v>22.5</v>
      </c>
      <c r="H13" s="11">
        <v>716381151</v>
      </c>
      <c r="J13" s="11">
        <v>1422430</v>
      </c>
      <c r="L13" s="11">
        <v>714958721</v>
      </c>
      <c r="N13" s="11">
        <v>716381151</v>
      </c>
      <c r="P13" s="11">
        <v>1422430</v>
      </c>
      <c r="R13" s="11">
        <v>714958721</v>
      </c>
    </row>
    <row r="14" spans="1:18" ht="21.75" thickBot="1">
      <c r="A14" s="10" t="s">
        <v>25</v>
      </c>
      <c r="C14" s="11">
        <v>25</v>
      </c>
      <c r="F14" s="11">
        <v>26</v>
      </c>
      <c r="H14" s="12">
        <v>16460273970</v>
      </c>
      <c r="J14" s="12">
        <v>191425857</v>
      </c>
      <c r="L14" s="12">
        <v>16268848113</v>
      </c>
      <c r="N14" s="12">
        <v>16460273970</v>
      </c>
      <c r="P14" s="12">
        <v>191425857</v>
      </c>
      <c r="R14" s="12">
        <v>16268848113</v>
      </c>
    </row>
    <row r="15" spans="1:18" ht="19.5" thickTop="1">
      <c r="H15" s="11">
        <f>SUM(H8:H14)</f>
        <v>28441489940</v>
      </c>
      <c r="J15" s="11">
        <f>SUM(J8:J14)</f>
        <v>214906418</v>
      </c>
      <c r="L15" s="11">
        <f>SUM(L8:L14)</f>
        <v>28226583522</v>
      </c>
      <c r="N15" s="11">
        <f>SUM(N8:N14)</f>
        <v>28441489940</v>
      </c>
      <c r="P15" s="11">
        <f>SUM(P8:P14)</f>
        <v>214906418</v>
      </c>
      <c r="R15" s="11">
        <f>SUM(R8:R14)</f>
        <v>28226583522</v>
      </c>
    </row>
    <row r="20" spans="12:12">
      <c r="L20" s="11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workbookViewId="0">
      <selection activeCell="N21" sqref="N21"/>
    </sheetView>
  </sheetViews>
  <sheetFormatPr defaultRowHeight="18.75"/>
  <cols>
    <col min="1" max="1" width="19.7109375" style="4" bestFit="1" customWidth="1"/>
    <col min="2" max="2" width="1" style="4" customWidth="1"/>
    <col min="3" max="3" width="20.7109375" style="4" bestFit="1" customWidth="1"/>
    <col min="4" max="4" width="1" style="4" customWidth="1"/>
    <col min="5" max="5" width="27.7109375" style="4" bestFit="1" customWidth="1"/>
    <col min="6" max="7" width="1" style="4" customWidth="1"/>
    <col min="8" max="8" width="27.710937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21">
      <c r="A2" s="21" t="s">
        <v>0</v>
      </c>
      <c r="B2" s="21"/>
      <c r="C2" s="21"/>
      <c r="D2" s="21"/>
      <c r="E2" s="21"/>
      <c r="F2" s="21"/>
      <c r="G2" s="21"/>
      <c r="H2" s="21"/>
    </row>
    <row r="3" spans="1:9" ht="21">
      <c r="A3" s="21" t="s">
        <v>48</v>
      </c>
      <c r="B3" s="21"/>
      <c r="C3" s="21"/>
      <c r="D3" s="21"/>
      <c r="E3" s="21"/>
      <c r="F3" s="21"/>
      <c r="G3" s="21"/>
      <c r="H3" s="21"/>
    </row>
    <row r="4" spans="1:9" ht="21">
      <c r="A4" s="21" t="s">
        <v>2</v>
      </c>
      <c r="B4" s="21"/>
      <c r="C4" s="21"/>
      <c r="D4" s="21"/>
      <c r="E4" s="21"/>
      <c r="F4" s="21"/>
      <c r="G4" s="21"/>
      <c r="H4" s="21"/>
    </row>
    <row r="6" spans="1:9" ht="21">
      <c r="A6" s="21" t="s">
        <v>59</v>
      </c>
      <c r="B6" s="21" t="s">
        <v>59</v>
      </c>
      <c r="C6" s="21" t="s">
        <v>59</v>
      </c>
      <c r="E6" s="21" t="s">
        <v>50</v>
      </c>
      <c r="F6" s="21" t="s">
        <v>50</v>
      </c>
      <c r="H6" s="21" t="s">
        <v>51</v>
      </c>
      <c r="I6" s="21" t="s">
        <v>51</v>
      </c>
    </row>
    <row r="7" spans="1:9" ht="21">
      <c r="A7" s="21" t="s">
        <v>60</v>
      </c>
      <c r="C7" s="21" t="s">
        <v>19</v>
      </c>
      <c r="E7" s="21" t="s">
        <v>61</v>
      </c>
      <c r="H7" s="21" t="s">
        <v>61</v>
      </c>
    </row>
    <row r="8" spans="1:9" ht="21">
      <c r="A8" s="10" t="s">
        <v>25</v>
      </c>
      <c r="C8" s="4" t="s">
        <v>26</v>
      </c>
      <c r="E8" s="11">
        <v>15331192</v>
      </c>
      <c r="H8" s="11">
        <v>15331192</v>
      </c>
    </row>
    <row r="9" spans="1:9" ht="21">
      <c r="A9" s="10" t="s">
        <v>25</v>
      </c>
      <c r="C9" s="4" t="s">
        <v>30</v>
      </c>
      <c r="E9" s="11">
        <v>9713328013</v>
      </c>
      <c r="H9" s="11">
        <v>9713328013</v>
      </c>
    </row>
    <row r="10" spans="1:9" ht="21">
      <c r="A10" s="10" t="s">
        <v>34</v>
      </c>
      <c r="C10" s="4" t="s">
        <v>35</v>
      </c>
      <c r="E10" s="11">
        <v>103530</v>
      </c>
      <c r="H10" s="11">
        <v>103530</v>
      </c>
    </row>
    <row r="11" spans="1:9" ht="21">
      <c r="A11" s="10" t="s">
        <v>34</v>
      </c>
      <c r="C11" s="4" t="s">
        <v>37</v>
      </c>
      <c r="E11" s="11">
        <v>1535462589</v>
      </c>
      <c r="H11" s="11">
        <v>1535462589</v>
      </c>
    </row>
    <row r="12" spans="1:9" ht="21">
      <c r="A12" s="10" t="s">
        <v>39</v>
      </c>
      <c r="C12" s="4" t="s">
        <v>40</v>
      </c>
      <c r="E12" s="11">
        <v>609495</v>
      </c>
      <c r="H12" s="11">
        <v>609495</v>
      </c>
    </row>
    <row r="13" spans="1:9" ht="21">
      <c r="A13" s="10" t="s">
        <v>34</v>
      </c>
      <c r="C13" s="4" t="s">
        <v>42</v>
      </c>
      <c r="E13" s="11">
        <v>716381151</v>
      </c>
      <c r="H13" s="11">
        <v>716381151</v>
      </c>
    </row>
    <row r="14" spans="1:9" ht="21.75" thickBot="1">
      <c r="A14" s="10" t="s">
        <v>25</v>
      </c>
      <c r="C14" s="4" t="s">
        <v>45</v>
      </c>
      <c r="E14" s="12">
        <v>16460273970</v>
      </c>
      <c r="H14" s="12">
        <v>16460273970</v>
      </c>
    </row>
    <row r="15" spans="1:9" ht="19.5" thickTop="1">
      <c r="E15" s="11">
        <f>SUM(E8:E14)</f>
        <v>28441489940</v>
      </c>
      <c r="H15" s="11">
        <f>SUM(H8:H14)</f>
        <v>28441489940</v>
      </c>
    </row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21" sqref="E21"/>
    </sheetView>
  </sheetViews>
  <sheetFormatPr defaultRowHeight="18.75"/>
  <cols>
    <col min="1" max="1" width="35.7109375" style="4" bestFit="1" customWidth="1"/>
    <col min="2" max="2" width="1" style="4" customWidth="1"/>
    <col min="3" max="3" width="12.7109375" style="4" bestFit="1" customWidth="1"/>
    <col min="4" max="4" width="1" style="4" customWidth="1"/>
    <col min="5" max="5" width="18.7109375" style="4" bestFit="1" customWidth="1"/>
    <col min="6" max="6" width="1" style="4" customWidth="1"/>
    <col min="7" max="7" width="9.140625" style="4" customWidth="1"/>
    <col min="8" max="16384" width="9.140625" style="4"/>
  </cols>
  <sheetData>
    <row r="2" spans="1:5" ht="21">
      <c r="A2" s="21" t="s">
        <v>0</v>
      </c>
      <c r="B2" s="21"/>
      <c r="C2" s="21"/>
      <c r="D2" s="21"/>
      <c r="E2" s="21"/>
    </row>
    <row r="3" spans="1:5" ht="21">
      <c r="A3" s="21" t="s">
        <v>48</v>
      </c>
      <c r="B3" s="21"/>
      <c r="C3" s="21"/>
      <c r="D3" s="21"/>
      <c r="E3" s="21"/>
    </row>
    <row r="4" spans="1:5" ht="21">
      <c r="A4" s="21" t="s">
        <v>2</v>
      </c>
      <c r="B4" s="21"/>
      <c r="C4" s="21"/>
      <c r="D4" s="21"/>
      <c r="E4" s="21"/>
    </row>
    <row r="6" spans="1:5" ht="21">
      <c r="A6" s="21" t="s">
        <v>62</v>
      </c>
      <c r="C6" s="21" t="s">
        <v>50</v>
      </c>
      <c r="E6" s="21" t="s">
        <v>6</v>
      </c>
    </row>
    <row r="7" spans="1:5" ht="21">
      <c r="A7" s="21" t="s">
        <v>62</v>
      </c>
      <c r="C7" s="21" t="s">
        <v>22</v>
      </c>
      <c r="E7" s="21" t="s">
        <v>22</v>
      </c>
    </row>
    <row r="8" spans="1:5" ht="21">
      <c r="A8" s="10" t="s">
        <v>62</v>
      </c>
      <c r="C8" s="11">
        <v>0</v>
      </c>
      <c r="E8" s="11">
        <v>0</v>
      </c>
    </row>
    <row r="9" spans="1:5" ht="21.75" thickBot="1">
      <c r="A9" s="10" t="s">
        <v>63</v>
      </c>
      <c r="C9" s="12">
        <v>63641333</v>
      </c>
      <c r="E9" s="12">
        <v>63641333</v>
      </c>
    </row>
    <row r="10" spans="1:5" ht="21.75" thickTop="1">
      <c r="A10" s="10" t="s">
        <v>57</v>
      </c>
      <c r="C10" s="11">
        <v>63641333</v>
      </c>
      <c r="E10" s="11">
        <v>63641333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Q14" sqref="Q14"/>
    </sheetView>
  </sheetViews>
  <sheetFormatPr defaultRowHeight="18.75"/>
  <cols>
    <col min="1" max="1" width="24" style="4" bestFit="1" customWidth="1"/>
    <col min="2" max="2" width="1" style="4" customWidth="1"/>
    <col min="3" max="3" width="17.28515625" style="4" bestFit="1" customWidth="1"/>
    <col min="4" max="4" width="1" style="4" customWidth="1"/>
    <col min="5" max="5" width="17.28515625" style="4" bestFit="1" customWidth="1"/>
    <col min="6" max="6" width="1" style="4" customWidth="1"/>
    <col min="7" max="7" width="26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21">
      <c r="A2" s="21" t="s">
        <v>0</v>
      </c>
      <c r="B2" s="21"/>
      <c r="C2" s="21"/>
      <c r="D2" s="21"/>
      <c r="E2" s="21"/>
      <c r="F2" s="21"/>
      <c r="G2" s="21"/>
    </row>
    <row r="3" spans="1:7" ht="21">
      <c r="A3" s="21" t="s">
        <v>48</v>
      </c>
      <c r="B3" s="21"/>
      <c r="C3" s="21"/>
      <c r="D3" s="21"/>
      <c r="E3" s="21"/>
      <c r="F3" s="21"/>
      <c r="G3" s="21"/>
    </row>
    <row r="4" spans="1:7" ht="21">
      <c r="A4" s="21" t="s">
        <v>2</v>
      </c>
      <c r="B4" s="21"/>
      <c r="C4" s="21"/>
      <c r="D4" s="21"/>
      <c r="E4" s="21"/>
      <c r="F4" s="21"/>
      <c r="G4" s="21"/>
    </row>
    <row r="6" spans="1:7" ht="21">
      <c r="A6" s="21" t="s">
        <v>52</v>
      </c>
      <c r="C6" s="21" t="s">
        <v>22</v>
      </c>
      <c r="E6" s="21" t="s">
        <v>58</v>
      </c>
      <c r="G6" s="21" t="s">
        <v>13</v>
      </c>
    </row>
    <row r="7" spans="1:7" ht="21">
      <c r="A7" s="10" t="s">
        <v>64</v>
      </c>
      <c r="C7" s="11">
        <v>0</v>
      </c>
      <c r="E7" s="8" t="s">
        <v>38</v>
      </c>
      <c r="G7" s="8" t="s">
        <v>38</v>
      </c>
    </row>
    <row r="8" spans="1:7" ht="21">
      <c r="A8" s="10" t="s">
        <v>65</v>
      </c>
      <c r="C8" s="11">
        <v>0</v>
      </c>
      <c r="E8" s="8" t="s">
        <v>38</v>
      </c>
      <c r="G8" s="8" t="s">
        <v>38</v>
      </c>
    </row>
    <row r="9" spans="1:7" ht="21">
      <c r="A9" s="10" t="s">
        <v>66</v>
      </c>
      <c r="C9" s="16">
        <v>28441489940</v>
      </c>
      <c r="E9" s="8" t="s">
        <v>67</v>
      </c>
      <c r="G9" s="8" t="s">
        <v>68</v>
      </c>
    </row>
    <row r="10" spans="1:7" ht="21.75" thickBot="1">
      <c r="A10" s="10" t="s">
        <v>73</v>
      </c>
      <c r="C10" s="12">
        <f>'سایر درآمدها'!C10</f>
        <v>63641333</v>
      </c>
      <c r="E10" s="17">
        <f>C10/C11</f>
        <v>2.2326272554401786E-3</v>
      </c>
      <c r="G10" s="18">
        <f>C10/سهام!AF8</f>
        <v>4.5053366968126199E-5</v>
      </c>
    </row>
    <row r="11" spans="1:7" ht="19.5" thickTop="1">
      <c r="C11" s="11">
        <f>SUM(C7:C10)</f>
        <v>28505131273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2023-07-01T13:44:57Z</dcterms:modified>
</cp:coreProperties>
</file>