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B6A8EA15-26CB-4F8A-ABDC-124FCB5FE7B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8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3" l="1"/>
  <c r="E15" i="13"/>
  <c r="T11" i="17"/>
  <c r="O11" i="17"/>
  <c r="K11" i="17"/>
  <c r="E11" i="17"/>
  <c r="X10" i="17"/>
  <c r="V10" i="17"/>
  <c r="T10" i="17"/>
  <c r="Q10" i="17"/>
  <c r="T9" i="17"/>
  <c r="V9" i="17" s="1"/>
  <c r="Q9" i="17"/>
  <c r="G9" i="17"/>
  <c r="G11" i="17" s="1"/>
  <c r="S15" i="7"/>
  <c r="Q15" i="7"/>
  <c r="O15" i="7"/>
  <c r="M15" i="7"/>
  <c r="K15" i="7"/>
  <c r="I15" i="7"/>
  <c r="Q14" i="6"/>
  <c r="O14" i="6"/>
  <c r="M14" i="6"/>
  <c r="K14" i="6"/>
  <c r="X9" i="17" l="1"/>
  <c r="V11" i="17"/>
  <c r="X11" i="17" s="1"/>
</calcChain>
</file>

<file path=xl/sharedStrings.xml><?xml version="1.0" encoding="utf-8"?>
<sst xmlns="http://schemas.openxmlformats.org/spreadsheetml/2006/main" count="213" uniqueCount="75">
  <si>
    <t>صندوق سرمایه ‏گذاری خصوصی اکسیر زیست پارسیان</t>
  </si>
  <si>
    <t>صورت وضعیت پورتفوی</t>
  </si>
  <si>
    <t>برای ماه منتهی به 1402/02/31</t>
  </si>
  <si>
    <t>1402/01/31</t>
  </si>
  <si>
    <t>تغییرات طی دوره</t>
  </si>
  <si>
    <t>1402/02/31</t>
  </si>
  <si>
    <t>درصد به کل دارایی‌های صندوق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</si>
  <si>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</si>
  <si>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</si>
  <si>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</si>
  <si>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</si>
  <si>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</si>
  <si>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</si>
  <si>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</si>
  <si>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</si>
  <si>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</si>
  <si>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</si>
  <si>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</si>
  <si>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</si>
  <si>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</si>
  <si>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</si>
  <si>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</si>
  <si>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1.17%</t>
  </si>
  <si>
    <t>209.420.15206555.1</t>
  </si>
  <si>
    <t>سپرده بلند مدت</t>
  </si>
  <si>
    <t>1401/10/05</t>
  </si>
  <si>
    <t>18.39%</t>
  </si>
  <si>
    <t>بانک گردشگری دادمان</t>
  </si>
  <si>
    <t xml:space="preserve"> 153.9967.1310369.1</t>
  </si>
  <si>
    <t>0.13%</t>
  </si>
  <si>
    <t>بانک رفاه میهن</t>
  </si>
  <si>
    <t>348559847</t>
  </si>
  <si>
    <t>0.01%</t>
  </si>
  <si>
    <t>153.333.1310369.1</t>
  </si>
  <si>
    <t>1401/10/12</t>
  </si>
  <si>
    <t>0.00%</t>
  </si>
  <si>
    <t>209.307.15206555.1</t>
  </si>
  <si>
    <t>1401/12/24</t>
  </si>
  <si>
    <t>28.19%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</si>
  <si>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</si>
  <si>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</si>
  <si>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</si>
  <si>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</si>
  <si>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</si>
  <si>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</si>
  <si>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</si>
  <si>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</si>
  <si>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</si>
  <si>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</si>
  <si>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</si>
  <si>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</si>
  <si>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</si>
  <si>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</si>
  <si>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</si>
  <si>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</si>
  <si>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</si>
  <si>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</si>
  <si>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</si>
  <si>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</si>
  <si>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</si>
  <si>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100.00%</t>
  </si>
  <si>
    <t>0.53%</t>
  </si>
  <si>
    <t>صورت وضعیت پورتفوی صندوق سرمایه‌گذاری
خصوصی اکسیر زیست پارسیان</t>
  </si>
  <si>
    <t>برای ماه منتهی به 31 اردیبهشت ماه 1402</t>
  </si>
  <si>
    <t>نام شرکت</t>
  </si>
  <si>
    <t>1401/11/30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</si>
  <si>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</si>
  <si>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</si>
  <si>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</si>
  <si>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</si>
  <si>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</si>
  <si>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</si>
  <si>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مبلغ فروش</t>
  </si>
  <si>
    <t>شرکت نیواد فارمد سلامت</t>
  </si>
  <si>
    <t>شرکت طبیب درمان پژوهش قلب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</si>
</sst>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/>
    <xf numFmtId="3" fontId="5" fillId="0" borderId="1" xfId="0" applyNumberFormat="1" applyFont="1" applyBorder="1"/>
    <xf numFmtId="37" fontId="5" fillId="0" borderId="1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/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/>
    <xf numFmtId="164" fontId="1" fillId="0" borderId="0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3" applyNumberFormat="1" applyFont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1" fillId="0" borderId="1" xfId="0" applyNumberFormat="1" applyFont="1" applyBorder="1"/>
    <xf numFmtId="10" fontId="1" fillId="0" borderId="1" xfId="3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Font="1"/>
    <xf numFmtId="0" fontId="11" fillId="0" borderId="0" xfId="1" applyFont="1" applyAlignment="1">
      <alignment horizontal="center" vertical="center"/>
    </xf>
    <xf numFmtId="0" fontId="3" fillId="0" borderId="0" xfId="1" applyFont="1"/>
    <xf numFmtId="3" fontId="1" fillId="0" borderId="0" xfId="1" applyNumberFormat="1" applyFont="1"/>
    <xf numFmtId="3" fontId="1" fillId="0" borderId="1" xfId="1" applyNumberFormat="1" applyFont="1" applyBorder="1"/>
    <xf numFmtId="37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/>
  </cellXfs>
  <cellStyles count="4">
    <cellStyle name="Comma 2" xfId="2" xr:uid="{2D9F18E1-8E32-4E3A-BD80-1F1F3C2B9633}"/>
    <cellStyle name="Normal" xfId="0" builtinId="0"/>
    <cellStyle name="Normal 2" xfId="1" xr:uid="{662AFBF3-C6FE-4F63-B4A0-EDD19507884E}"/>
    <cellStyle name="Percent 2" xfId="3" xr:uid="{A0FC272C-92B4-4014-960E-D0B73E106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9BEEBC9B-5E8B-4C0C-B7C3-D18DF9EE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4A288FB-59E9-4C46-AC20-93574ABBEC6C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6D87-F125-4B29-A8FC-3E3A70A83A8F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14" customWidth="1"/>
    <col min="2" max="6" width="8.85546875" style="14"/>
    <col min="7" max="7" width="8.85546875" style="14" customWidth="1"/>
    <col min="8" max="16384" width="8.85546875" style="14"/>
  </cols>
  <sheetData>
    <row r="4" spans="1:9" ht="115.5" customHeight="1">
      <c r="A4" s="13" t="s">
        <v>62</v>
      </c>
      <c r="B4" s="13"/>
      <c r="C4" s="13"/>
      <c r="D4" s="13"/>
      <c r="E4" s="13"/>
      <c r="F4" s="13"/>
      <c r="G4" s="13"/>
      <c r="H4" s="13"/>
      <c r="I4" s="13"/>
    </row>
    <row r="5" spans="1:9" ht="58.5" customHeight="1">
      <c r="A5" s="15"/>
      <c r="B5" s="15"/>
      <c r="C5" s="15"/>
      <c r="D5" s="15"/>
      <c r="E5" s="15"/>
      <c r="F5" s="15"/>
      <c r="G5" s="15"/>
      <c r="H5" s="16"/>
    </row>
    <row r="6" spans="1:9" ht="91.5" customHeight="1">
      <c r="A6" s="15"/>
      <c r="B6" s="15"/>
      <c r="C6" s="15"/>
      <c r="D6" s="15"/>
      <c r="E6" s="15"/>
      <c r="F6" s="15"/>
      <c r="G6" s="15"/>
      <c r="H6" s="16"/>
    </row>
    <row r="7" spans="1:9" ht="57">
      <c r="A7" s="15"/>
      <c r="B7" s="15"/>
      <c r="C7" s="15"/>
      <c r="D7" s="15"/>
      <c r="E7" s="15"/>
      <c r="F7" s="15"/>
      <c r="G7" s="15"/>
      <c r="H7" s="16"/>
    </row>
    <row r="8" spans="1:9" ht="108" customHeight="1">
      <c r="A8" s="15"/>
      <c r="B8" s="15"/>
      <c r="C8" s="15"/>
      <c r="D8" s="15"/>
      <c r="E8" s="15"/>
      <c r="F8" s="15"/>
      <c r="G8" s="15"/>
      <c r="H8" s="16"/>
    </row>
    <row r="10" spans="1:9" ht="30" customHeight="1">
      <c r="A10" s="17" t="s">
        <v>63</v>
      </c>
      <c r="B10" s="17"/>
      <c r="C10" s="17"/>
      <c r="D10" s="17"/>
      <c r="E10" s="17"/>
      <c r="F10" s="17"/>
      <c r="G10" s="17"/>
      <c r="H10" s="17"/>
      <c r="I10" s="1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2954-97AD-4BAA-BD10-5687B8EDEE74}">
  <dimension ref="A2:AE11"/>
  <sheetViews>
    <sheetView rightToLeft="1" workbookViewId="0">
      <selection activeCell="O16" sqref="O16"/>
    </sheetView>
  </sheetViews>
  <sheetFormatPr defaultRowHeight="18.75"/>
  <cols>
    <col min="1" max="1" width="25.140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5.42578125" style="1" bestFit="1" customWidth="1"/>
    <col min="14" max="14" width="1" style="1" customWidth="1"/>
    <col min="15" max="15" width="10.28515625" style="1" bestFit="1" customWidth="1"/>
    <col min="16" max="16" width="1" style="1" customWidth="1"/>
    <col min="17" max="17" width="12.28515625" style="1" bestFit="1" customWidth="1"/>
    <col min="18" max="19" width="1" style="1" customWidth="1"/>
    <col min="20" max="20" width="17.7109375" style="1" bestFit="1" customWidth="1"/>
    <col min="21" max="21" width="1" style="1" customWidth="1"/>
    <col min="22" max="22" width="17.7109375" style="1" bestFit="1" customWidth="1"/>
    <col min="23" max="23" width="1" style="1" customWidth="1"/>
    <col min="24" max="24" width="26" style="1" bestFit="1" customWidth="1"/>
    <col min="25" max="25" width="1" style="1" customWidth="1"/>
    <col min="26" max="26" width="9.140625" style="1" customWidth="1"/>
    <col min="27" max="30" width="9.140625" style="1"/>
    <col min="31" max="31" width="16.42578125" style="1" hidden="1" customWidth="1"/>
    <col min="32" max="16384" width="9.140625" style="1"/>
  </cols>
  <sheetData>
    <row r="2" spans="1:31" ht="2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31" ht="2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31" ht="21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6" spans="1:31" ht="21">
      <c r="A6" s="18" t="s">
        <v>64</v>
      </c>
      <c r="C6" s="19" t="s">
        <v>3</v>
      </c>
      <c r="D6" s="19" t="s">
        <v>65</v>
      </c>
      <c r="E6" s="19" t="s">
        <v>65</v>
      </c>
      <c r="F6" s="19" t="s">
        <v>65</v>
      </c>
      <c r="G6" s="19" t="s">
        <v>65</v>
      </c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19" t="s">
        <v>5</v>
      </c>
      <c r="R6" s="19" t="s">
        <v>66</v>
      </c>
      <c r="S6" s="19" t="s">
        <v>66</v>
      </c>
      <c r="T6" s="19" t="s">
        <v>66</v>
      </c>
      <c r="U6" s="19" t="s">
        <v>66</v>
      </c>
      <c r="V6" s="19" t="s">
        <v>66</v>
      </c>
      <c r="W6" s="19" t="s">
        <v>66</v>
      </c>
      <c r="X6" s="19" t="s">
        <v>66</v>
      </c>
    </row>
    <row r="7" spans="1:31" ht="21">
      <c r="A7" s="18" t="s">
        <v>64</v>
      </c>
      <c r="C7" s="18" t="s">
        <v>67</v>
      </c>
      <c r="E7" s="18" t="s">
        <v>68</v>
      </c>
      <c r="G7" s="18" t="s">
        <v>69</v>
      </c>
      <c r="I7" s="20" t="s">
        <v>70</v>
      </c>
      <c r="J7" s="20" t="s">
        <v>70</v>
      </c>
      <c r="K7" s="20" t="s">
        <v>70</v>
      </c>
      <c r="M7" s="20" t="s">
        <v>71</v>
      </c>
      <c r="N7" s="20" t="s">
        <v>71</v>
      </c>
      <c r="O7" s="20" t="s">
        <v>71</v>
      </c>
      <c r="Q7" s="18" t="s">
        <v>67</v>
      </c>
      <c r="T7" s="18" t="s">
        <v>68</v>
      </c>
      <c r="V7" s="18" t="s">
        <v>69</v>
      </c>
      <c r="X7" s="18" t="s">
        <v>6</v>
      </c>
    </row>
    <row r="8" spans="1:31" ht="21">
      <c r="A8" s="18" t="s">
        <v>64</v>
      </c>
      <c r="C8" s="18" t="s">
        <v>67</v>
      </c>
      <c r="E8" s="18" t="s">
        <v>68</v>
      </c>
      <c r="G8" s="18" t="s">
        <v>69</v>
      </c>
      <c r="I8" s="21" t="s">
        <v>67</v>
      </c>
      <c r="K8" s="21" t="s">
        <v>68</v>
      </c>
      <c r="M8" s="21" t="s">
        <v>67</v>
      </c>
      <c r="O8" s="21" t="s">
        <v>72</v>
      </c>
      <c r="Q8" s="18" t="s">
        <v>67</v>
      </c>
      <c r="T8" s="18" t="s">
        <v>68</v>
      </c>
      <c r="V8" s="18" t="s">
        <v>69</v>
      </c>
      <c r="X8" s="18" t="s">
        <v>6</v>
      </c>
      <c r="AE8" s="22">
        <v>1420094927528</v>
      </c>
    </row>
    <row r="9" spans="1:31">
      <c r="A9" s="1" t="s">
        <v>73</v>
      </c>
      <c r="C9" s="23">
        <v>12680000</v>
      </c>
      <c r="D9" s="24"/>
      <c r="E9" s="25">
        <v>400000000000</v>
      </c>
      <c r="F9" s="24"/>
      <c r="G9" s="25">
        <f>E9</f>
        <v>400000000000</v>
      </c>
      <c r="H9" s="24"/>
      <c r="I9" s="23"/>
      <c r="J9" s="24"/>
      <c r="K9" s="23"/>
      <c r="L9" s="24"/>
      <c r="M9" s="24"/>
      <c r="N9" s="24"/>
      <c r="O9" s="24">
        <v>0</v>
      </c>
      <c r="P9" s="24"/>
      <c r="Q9" s="25">
        <f>C9</f>
        <v>12680000</v>
      </c>
      <c r="R9" s="24"/>
      <c r="S9" s="24"/>
      <c r="T9" s="25">
        <f>E9</f>
        <v>400000000000</v>
      </c>
      <c r="U9" s="24"/>
      <c r="V9" s="25">
        <f>T9</f>
        <v>400000000000</v>
      </c>
      <c r="W9" s="24"/>
      <c r="X9" s="26">
        <f>V9/AE8</f>
        <v>0.28167131101319509</v>
      </c>
    </row>
    <row r="10" spans="1:31" ht="19.5" thickBot="1">
      <c r="A10" s="1" t="s">
        <v>74</v>
      </c>
      <c r="C10" s="1">
        <v>0</v>
      </c>
      <c r="E10" s="27">
        <v>0</v>
      </c>
      <c r="G10" s="27">
        <v>0</v>
      </c>
      <c r="I10" s="25">
        <v>68727</v>
      </c>
      <c r="K10" s="28">
        <v>336000000000</v>
      </c>
      <c r="O10" s="29">
        <v>0</v>
      </c>
      <c r="Q10" s="30">
        <f>I10</f>
        <v>68727</v>
      </c>
      <c r="T10" s="31">
        <f>K10</f>
        <v>336000000000</v>
      </c>
      <c r="V10" s="31">
        <f>K10</f>
        <v>336000000000</v>
      </c>
      <c r="X10" s="32">
        <f>V10/AE8</f>
        <v>0.23660390125108385</v>
      </c>
    </row>
    <row r="11" spans="1:31" ht="19.5" thickTop="1">
      <c r="E11" s="30">
        <f>SUM(E9:E10)</f>
        <v>400000000000</v>
      </c>
      <c r="G11" s="30">
        <f>SUM(G9:G10)</f>
        <v>400000000000</v>
      </c>
      <c r="K11" s="30">
        <f>SUM(K10)</f>
        <v>336000000000</v>
      </c>
      <c r="O11" s="24">
        <f>SUM(O9:O10)</f>
        <v>0</v>
      </c>
      <c r="T11" s="30">
        <f>SUM(T9:T10)</f>
        <v>736000000000</v>
      </c>
      <c r="V11" s="30">
        <f>SUM(V9:V10)</f>
        <v>736000000000</v>
      </c>
      <c r="X11" s="26">
        <f>V11/AE8</f>
        <v>0.51827521226427897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20" sqref="K20"/>
    </sheetView>
  </sheetViews>
  <sheetFormatPr defaultRowHeight="18.75"/>
  <cols>
    <col min="1" max="1" width="19" style="1" bestFit="1" customWidth="1"/>
    <col min="2" max="2" width="1" style="1" customWidth="1"/>
    <col min="3" max="3" width="24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30">
      <c r="A6" s="8" t="s">
        <v>10</v>
      </c>
      <c r="C6" s="8" t="s">
        <v>11</v>
      </c>
      <c r="D6" s="8" t="s">
        <v>11</v>
      </c>
      <c r="E6" s="8" t="s">
        <v>11</v>
      </c>
      <c r="F6" s="8" t="s">
        <v>11</v>
      </c>
      <c r="G6" s="8" t="s">
        <v>11</v>
      </c>
      <c r="H6" s="8" t="s">
        <v>11</v>
      </c>
      <c r="I6" s="8" t="s">
        <v>11</v>
      </c>
      <c r="K6" s="8" t="s">
        <v>3</v>
      </c>
      <c r="M6" s="8" t="s">
        <v>4</v>
      </c>
      <c r="N6" s="8" t="s">
        <v>4</v>
      </c>
      <c r="O6" s="8" t="s">
        <v>4</v>
      </c>
      <c r="Q6" s="8" t="s">
        <v>5</v>
      </c>
      <c r="R6" s="8" t="s">
        <v>5</v>
      </c>
      <c r="S6" s="8" t="s">
        <v>5</v>
      </c>
    </row>
    <row r="7" spans="1:19" ht="30">
      <c r="A7" s="8" t="s">
        <v>10</v>
      </c>
      <c r="C7" s="8" t="s">
        <v>12</v>
      </c>
      <c r="E7" s="8" t="s">
        <v>13</v>
      </c>
      <c r="G7" s="8" t="s">
        <v>14</v>
      </c>
      <c r="I7" s="8" t="s">
        <v>8</v>
      </c>
      <c r="K7" s="8" t="s">
        <v>15</v>
      </c>
      <c r="M7" s="8" t="s">
        <v>16</v>
      </c>
      <c r="O7" s="8" t="s">
        <v>17</v>
      </c>
      <c r="Q7" s="8" t="s">
        <v>15</v>
      </c>
      <c r="S7" s="8" t="s">
        <v>9</v>
      </c>
    </row>
    <row r="8" spans="1:19" ht="21">
      <c r="A8" s="2" t="s">
        <v>18</v>
      </c>
      <c r="C8" s="1" t="s">
        <v>19</v>
      </c>
      <c r="E8" s="1" t="s">
        <v>20</v>
      </c>
      <c r="G8" s="1" t="s">
        <v>21</v>
      </c>
      <c r="I8" s="3">
        <v>0</v>
      </c>
      <c r="K8" s="3">
        <v>169513868576</v>
      </c>
      <c r="M8" s="3">
        <v>184198358487</v>
      </c>
      <c r="O8" s="3">
        <v>337067261714</v>
      </c>
      <c r="Q8" s="3">
        <v>16644965349</v>
      </c>
      <c r="S8" s="1" t="s">
        <v>22</v>
      </c>
    </row>
    <row r="9" spans="1:19" ht="21">
      <c r="A9" s="2" t="s">
        <v>18</v>
      </c>
      <c r="C9" s="1" t="s">
        <v>23</v>
      </c>
      <c r="E9" s="1" t="s">
        <v>24</v>
      </c>
      <c r="G9" s="1" t="s">
        <v>25</v>
      </c>
      <c r="I9" s="3">
        <v>25</v>
      </c>
      <c r="K9" s="3">
        <v>430000000000</v>
      </c>
      <c r="M9" s="3">
        <v>6352054794</v>
      </c>
      <c r="O9" s="3">
        <v>175352054794</v>
      </c>
      <c r="Q9" s="3">
        <v>261000000000</v>
      </c>
      <c r="S9" s="1" t="s">
        <v>26</v>
      </c>
    </row>
    <row r="10" spans="1:19" ht="21">
      <c r="A10" s="2" t="s">
        <v>27</v>
      </c>
      <c r="C10" s="1" t="s">
        <v>28</v>
      </c>
      <c r="E10" s="1" t="s">
        <v>20</v>
      </c>
      <c r="G10" s="1" t="s">
        <v>25</v>
      </c>
      <c r="I10" s="3">
        <v>0</v>
      </c>
      <c r="K10" s="3">
        <v>538864673</v>
      </c>
      <c r="M10" s="3">
        <v>1250561632</v>
      </c>
      <c r="O10" s="3">
        <v>0</v>
      </c>
      <c r="Q10" s="3">
        <v>1789426305</v>
      </c>
      <c r="S10" s="1" t="s">
        <v>29</v>
      </c>
    </row>
    <row r="11" spans="1:19" ht="21">
      <c r="A11" s="2" t="s">
        <v>30</v>
      </c>
      <c r="C11" s="1" t="s">
        <v>31</v>
      </c>
      <c r="E11" s="1" t="s">
        <v>20</v>
      </c>
      <c r="G11" s="1" t="s">
        <v>25</v>
      </c>
      <c r="I11" s="3">
        <v>0</v>
      </c>
      <c r="K11" s="3">
        <v>208099153</v>
      </c>
      <c r="M11" s="3">
        <v>881120</v>
      </c>
      <c r="O11" s="3">
        <v>0</v>
      </c>
      <c r="Q11" s="3">
        <v>208980273</v>
      </c>
      <c r="S11" s="1" t="s">
        <v>32</v>
      </c>
    </row>
    <row r="12" spans="1:19" ht="21">
      <c r="A12" s="2" t="s">
        <v>27</v>
      </c>
      <c r="C12" s="1" t="s">
        <v>33</v>
      </c>
      <c r="E12" s="1" t="s">
        <v>24</v>
      </c>
      <c r="G12" s="1" t="s">
        <v>34</v>
      </c>
      <c r="I12" s="3">
        <v>22.5</v>
      </c>
      <c r="K12" s="3">
        <v>1064712327</v>
      </c>
      <c r="M12" s="3">
        <v>73971934</v>
      </c>
      <c r="O12" s="3">
        <v>1138684261</v>
      </c>
      <c r="Q12" s="3">
        <v>0</v>
      </c>
      <c r="S12" s="1" t="s">
        <v>35</v>
      </c>
    </row>
    <row r="13" spans="1:19" ht="21.75" thickBot="1">
      <c r="A13" s="2" t="s">
        <v>18</v>
      </c>
      <c r="C13" s="1" t="s">
        <v>36</v>
      </c>
      <c r="E13" s="1" t="s">
        <v>24</v>
      </c>
      <c r="G13" s="1" t="s">
        <v>37</v>
      </c>
      <c r="I13" s="3">
        <v>26</v>
      </c>
      <c r="K13" s="10">
        <v>400000000000</v>
      </c>
      <c r="M13" s="10">
        <v>8832876712</v>
      </c>
      <c r="O13" s="10">
        <v>8832876712</v>
      </c>
      <c r="Q13" s="10">
        <v>400000000000</v>
      </c>
      <c r="S13" s="1" t="s">
        <v>38</v>
      </c>
    </row>
    <row r="14" spans="1:19" ht="19.5" thickTop="1">
      <c r="K14" s="3">
        <f>SUM(K8:K13)</f>
        <v>1001325544729</v>
      </c>
      <c r="M14" s="3">
        <f>SUM(M8:M13)</f>
        <v>200708704679</v>
      </c>
      <c r="O14" s="3">
        <f>SUM(O8:O13)</f>
        <v>522390877481</v>
      </c>
      <c r="Q14" s="3">
        <f>SUM(Q8:Q13)</f>
        <v>679643371927</v>
      </c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Z12" sqref="Z12"/>
    </sheetView>
  </sheetViews>
  <sheetFormatPr defaultRowHeight="18.75"/>
  <cols>
    <col min="1" max="1" width="19" style="1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0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30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6" spans="1:19" ht="30">
      <c r="A6" s="9" t="s">
        <v>40</v>
      </c>
      <c r="B6" s="9" t="s">
        <v>40</v>
      </c>
      <c r="C6" s="9" t="s">
        <v>40</v>
      </c>
      <c r="D6" s="9" t="s">
        <v>40</v>
      </c>
      <c r="E6" s="9" t="s">
        <v>40</v>
      </c>
      <c r="F6" s="9" t="s">
        <v>40</v>
      </c>
      <c r="G6" s="9" t="s">
        <v>40</v>
      </c>
      <c r="H6" s="4"/>
      <c r="I6" s="9" t="s">
        <v>41</v>
      </c>
      <c r="J6" s="9" t="s">
        <v>41</v>
      </c>
      <c r="K6" s="9" t="s">
        <v>41</v>
      </c>
      <c r="L6" s="9" t="s">
        <v>41</v>
      </c>
      <c r="M6" s="9" t="s">
        <v>41</v>
      </c>
      <c r="N6" s="4"/>
      <c r="O6" s="9" t="s">
        <v>42</v>
      </c>
      <c r="P6" s="9" t="s">
        <v>42</v>
      </c>
      <c r="Q6" s="9" t="s">
        <v>42</v>
      </c>
      <c r="R6" s="9" t="s">
        <v>42</v>
      </c>
      <c r="S6" s="9" t="s">
        <v>42</v>
      </c>
    </row>
    <row r="7" spans="1:19" ht="30">
      <c r="A7" s="9" t="s">
        <v>43</v>
      </c>
      <c r="B7" s="4"/>
      <c r="C7" s="9" t="s">
        <v>44</v>
      </c>
      <c r="D7" s="4"/>
      <c r="E7" s="9" t="s">
        <v>7</v>
      </c>
      <c r="F7" s="4"/>
      <c r="G7" s="9" t="s">
        <v>8</v>
      </c>
      <c r="H7" s="4"/>
      <c r="I7" s="9" t="s">
        <v>45</v>
      </c>
      <c r="J7" s="4"/>
      <c r="K7" s="9" t="s">
        <v>46</v>
      </c>
      <c r="L7" s="4"/>
      <c r="M7" s="9" t="s">
        <v>47</v>
      </c>
      <c r="N7" s="4"/>
      <c r="O7" s="9" t="s">
        <v>45</v>
      </c>
      <c r="P7" s="4"/>
      <c r="Q7" s="9" t="s">
        <v>46</v>
      </c>
      <c r="R7" s="4"/>
      <c r="S7" s="9" t="s">
        <v>47</v>
      </c>
    </row>
    <row r="8" spans="1:19" ht="21">
      <c r="A8" s="5" t="s">
        <v>18</v>
      </c>
      <c r="B8" s="4"/>
      <c r="C8" s="6">
        <v>5</v>
      </c>
      <c r="D8" s="4"/>
      <c r="E8" s="4" t="s">
        <v>48</v>
      </c>
      <c r="F8" s="4"/>
      <c r="G8" s="6">
        <v>0</v>
      </c>
      <c r="H8" s="4"/>
      <c r="I8" s="6">
        <v>13426981</v>
      </c>
      <c r="J8" s="4"/>
      <c r="K8" s="6">
        <v>0</v>
      </c>
      <c r="L8" s="4"/>
      <c r="M8" s="6">
        <v>13426981</v>
      </c>
      <c r="N8" s="4"/>
      <c r="O8" s="6">
        <v>28758173</v>
      </c>
      <c r="P8" s="4"/>
      <c r="Q8" s="6">
        <v>0</v>
      </c>
      <c r="R8" s="4"/>
      <c r="S8" s="6">
        <v>28758173</v>
      </c>
    </row>
    <row r="9" spans="1:19" ht="21">
      <c r="A9" s="5" t="s">
        <v>18</v>
      </c>
      <c r="B9" s="4"/>
      <c r="C9" s="6">
        <v>28</v>
      </c>
      <c r="D9" s="4"/>
      <c r="E9" s="4" t="s">
        <v>48</v>
      </c>
      <c r="F9" s="4"/>
      <c r="G9" s="6">
        <v>25</v>
      </c>
      <c r="H9" s="4"/>
      <c r="I9" s="6">
        <v>5894891163</v>
      </c>
      <c r="J9" s="4"/>
      <c r="K9" s="7">
        <v>-8602541</v>
      </c>
      <c r="L9" s="4"/>
      <c r="M9" s="6">
        <v>5903493704</v>
      </c>
      <c r="N9" s="4"/>
      <c r="O9" s="6">
        <v>15608219176</v>
      </c>
      <c r="P9" s="4"/>
      <c r="Q9" s="6">
        <v>13455590</v>
      </c>
      <c r="R9" s="4"/>
      <c r="S9" s="6">
        <v>15594763586</v>
      </c>
    </row>
    <row r="10" spans="1:19" ht="21">
      <c r="A10" s="5" t="s">
        <v>27</v>
      </c>
      <c r="B10" s="4"/>
      <c r="C10" s="6">
        <v>21</v>
      </c>
      <c r="D10" s="4"/>
      <c r="E10" s="4" t="s">
        <v>48</v>
      </c>
      <c r="F10" s="4"/>
      <c r="G10" s="6">
        <v>0</v>
      </c>
      <c r="H10" s="4"/>
      <c r="I10" s="6">
        <v>2288329</v>
      </c>
      <c r="J10" s="4"/>
      <c r="K10" s="6">
        <v>0</v>
      </c>
      <c r="L10" s="4"/>
      <c r="M10" s="6">
        <v>2288329</v>
      </c>
      <c r="N10" s="4"/>
      <c r="O10" s="6">
        <v>2391859</v>
      </c>
      <c r="P10" s="4"/>
      <c r="Q10" s="6">
        <v>0</v>
      </c>
      <c r="R10" s="4"/>
      <c r="S10" s="6">
        <v>2391859</v>
      </c>
    </row>
    <row r="11" spans="1:19" ht="21">
      <c r="A11" s="5" t="s">
        <v>27</v>
      </c>
      <c r="B11" s="4"/>
      <c r="C11" s="6">
        <v>22</v>
      </c>
      <c r="D11" s="4"/>
      <c r="E11" s="4" t="s">
        <v>48</v>
      </c>
      <c r="F11" s="4"/>
      <c r="G11" s="6">
        <v>27</v>
      </c>
      <c r="H11" s="4"/>
      <c r="I11" s="6">
        <v>109589042</v>
      </c>
      <c r="J11" s="4"/>
      <c r="K11" s="6">
        <v>0</v>
      </c>
      <c r="L11" s="4"/>
      <c r="M11" s="6">
        <v>109589042</v>
      </c>
      <c r="N11" s="4"/>
      <c r="O11" s="6">
        <v>1645051631</v>
      </c>
      <c r="P11" s="4"/>
      <c r="Q11" s="6">
        <v>0</v>
      </c>
      <c r="R11" s="4"/>
      <c r="S11" s="6">
        <v>1645051631</v>
      </c>
    </row>
    <row r="12" spans="1:19" ht="21">
      <c r="A12" s="5" t="s">
        <v>30</v>
      </c>
      <c r="B12" s="4"/>
      <c r="C12" s="6">
        <v>1</v>
      </c>
      <c r="D12" s="4"/>
      <c r="E12" s="4" t="s">
        <v>48</v>
      </c>
      <c r="F12" s="4"/>
      <c r="G12" s="6">
        <v>0</v>
      </c>
      <c r="H12" s="4"/>
      <c r="I12" s="6">
        <v>881120</v>
      </c>
      <c r="J12" s="4"/>
      <c r="K12" s="6">
        <v>0</v>
      </c>
      <c r="L12" s="4"/>
      <c r="M12" s="6">
        <v>881120</v>
      </c>
      <c r="N12" s="4"/>
      <c r="O12" s="6">
        <v>1490615</v>
      </c>
      <c r="P12" s="4"/>
      <c r="Q12" s="6">
        <v>0</v>
      </c>
      <c r="R12" s="4"/>
      <c r="S12" s="6">
        <v>1490615</v>
      </c>
    </row>
    <row r="13" spans="1:19" ht="21">
      <c r="A13" s="5" t="s">
        <v>27</v>
      </c>
      <c r="B13" s="4"/>
      <c r="C13" s="6">
        <v>27</v>
      </c>
      <c r="D13" s="4"/>
      <c r="E13" s="4" t="s">
        <v>48</v>
      </c>
      <c r="F13" s="4"/>
      <c r="G13" s="6">
        <v>22.5</v>
      </c>
      <c r="H13" s="4"/>
      <c r="I13" s="7">
        <v>-7698973</v>
      </c>
      <c r="J13" s="4"/>
      <c r="K13" s="7">
        <v>-1111418</v>
      </c>
      <c r="L13" s="4"/>
      <c r="M13" s="7">
        <v>-6587555</v>
      </c>
      <c r="N13" s="4"/>
      <c r="O13" s="6">
        <v>708682178</v>
      </c>
      <c r="P13" s="4"/>
      <c r="Q13" s="6">
        <v>311012</v>
      </c>
      <c r="R13" s="4"/>
      <c r="S13" s="6">
        <v>708371166</v>
      </c>
    </row>
    <row r="14" spans="1:19" ht="21.75" thickBot="1">
      <c r="A14" s="5" t="s">
        <v>18</v>
      </c>
      <c r="B14" s="4"/>
      <c r="C14" s="6">
        <v>25</v>
      </c>
      <c r="D14" s="4"/>
      <c r="E14" s="4" t="s">
        <v>48</v>
      </c>
      <c r="F14" s="4"/>
      <c r="G14" s="6">
        <v>26</v>
      </c>
      <c r="H14" s="4"/>
      <c r="I14" s="11">
        <v>1490410958</v>
      </c>
      <c r="J14" s="4"/>
      <c r="K14" s="12">
        <v>-128468446</v>
      </c>
      <c r="L14" s="4"/>
      <c r="M14" s="11">
        <v>1618879404</v>
      </c>
      <c r="N14" s="4"/>
      <c r="O14" s="11">
        <v>17950684928</v>
      </c>
      <c r="P14" s="4"/>
      <c r="Q14" s="11">
        <v>62957411</v>
      </c>
      <c r="R14" s="4"/>
      <c r="S14" s="11">
        <v>17887727517</v>
      </c>
    </row>
    <row r="15" spans="1:19" ht="19.5" thickTop="1">
      <c r="I15" s="3">
        <f>SUM(I8:I14)</f>
        <v>7503788620</v>
      </c>
      <c r="K15" s="7">
        <f>SUM(K8:K14)</f>
        <v>-138182405</v>
      </c>
      <c r="M15" s="3">
        <f>SUM(M8:M14)</f>
        <v>7641971025</v>
      </c>
      <c r="O15" s="3">
        <f>SUM(O8:O14)</f>
        <v>35945278560</v>
      </c>
      <c r="Q15" s="3">
        <f>SUM(Q8:Q14)</f>
        <v>76724013</v>
      </c>
      <c r="S15" s="3">
        <f>SUM(S8:S14)</f>
        <v>35868554547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R13" sqref="R13"/>
    </sheetView>
  </sheetViews>
  <sheetFormatPr defaultRowHeight="18.75"/>
  <cols>
    <col min="1" max="1" width="19.7109375" style="1" bestFit="1" customWidth="1"/>
    <col min="2" max="2" width="1" style="1" customWidth="1"/>
    <col min="3" max="3" width="24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>
      <c r="A2" s="8" t="s">
        <v>0</v>
      </c>
      <c r="B2" s="8"/>
      <c r="C2" s="8"/>
      <c r="D2" s="8"/>
      <c r="E2" s="8"/>
      <c r="F2" s="8"/>
      <c r="G2" s="8"/>
      <c r="H2" s="8"/>
    </row>
    <row r="3" spans="1:9" ht="30">
      <c r="A3" s="8" t="s">
        <v>39</v>
      </c>
      <c r="B3" s="8"/>
      <c r="C3" s="8"/>
      <c r="D3" s="8"/>
      <c r="E3" s="8"/>
      <c r="F3" s="8"/>
      <c r="G3" s="8"/>
      <c r="H3" s="8"/>
    </row>
    <row r="4" spans="1:9" ht="30">
      <c r="A4" s="8" t="s">
        <v>2</v>
      </c>
      <c r="B4" s="8"/>
      <c r="C4" s="8"/>
      <c r="D4" s="8"/>
      <c r="E4" s="8"/>
      <c r="F4" s="8"/>
      <c r="G4" s="8"/>
      <c r="H4" s="8"/>
    </row>
    <row r="6" spans="1:9" ht="30">
      <c r="A6" s="8" t="s">
        <v>50</v>
      </c>
      <c r="B6" s="8" t="s">
        <v>50</v>
      </c>
      <c r="C6" s="8" t="s">
        <v>50</v>
      </c>
      <c r="E6" s="8" t="s">
        <v>41</v>
      </c>
      <c r="F6" s="8" t="s">
        <v>41</v>
      </c>
      <c r="H6" s="8" t="s">
        <v>42</v>
      </c>
      <c r="I6" s="8" t="s">
        <v>42</v>
      </c>
    </row>
    <row r="7" spans="1:9" ht="30">
      <c r="A7" s="8" t="s">
        <v>51</v>
      </c>
      <c r="C7" s="8" t="s">
        <v>12</v>
      </c>
      <c r="E7" s="8" t="s">
        <v>52</v>
      </c>
      <c r="H7" s="8" t="s">
        <v>52</v>
      </c>
    </row>
    <row r="8" spans="1:9" ht="21">
      <c r="A8" s="2" t="s">
        <v>18</v>
      </c>
      <c r="C8" s="1" t="s">
        <v>19</v>
      </c>
      <c r="E8" s="3">
        <v>13426981</v>
      </c>
      <c r="H8" s="3">
        <v>28758173</v>
      </c>
    </row>
    <row r="9" spans="1:9" ht="21">
      <c r="A9" s="2" t="s">
        <v>18</v>
      </c>
      <c r="C9" s="1" t="s">
        <v>23</v>
      </c>
      <c r="E9" s="3">
        <v>5894891163</v>
      </c>
      <c r="H9" s="3">
        <v>15608219176</v>
      </c>
    </row>
    <row r="10" spans="1:9" ht="21">
      <c r="A10" s="2" t="s">
        <v>27</v>
      </c>
      <c r="C10" s="1" t="s">
        <v>28</v>
      </c>
      <c r="E10" s="3">
        <v>2288329</v>
      </c>
      <c r="H10" s="3">
        <v>2391859</v>
      </c>
    </row>
    <row r="11" spans="1:9" ht="21">
      <c r="A11" s="2" t="s">
        <v>27</v>
      </c>
      <c r="C11" s="1" t="s">
        <v>53</v>
      </c>
      <c r="E11" s="3">
        <v>109589042</v>
      </c>
      <c r="H11" s="3">
        <v>1645051631</v>
      </c>
    </row>
    <row r="12" spans="1:9" ht="21">
      <c r="A12" s="2" t="s">
        <v>30</v>
      </c>
      <c r="C12" s="1" t="s">
        <v>31</v>
      </c>
      <c r="E12" s="3">
        <v>881120</v>
      </c>
      <c r="H12" s="3">
        <v>1490615</v>
      </c>
    </row>
    <row r="13" spans="1:9" ht="21">
      <c r="A13" s="2" t="s">
        <v>27</v>
      </c>
      <c r="C13" s="1" t="s">
        <v>33</v>
      </c>
      <c r="E13" s="39">
        <v>-7698973</v>
      </c>
      <c r="H13" s="40">
        <v>708682178</v>
      </c>
    </row>
    <row r="14" spans="1:9" ht="21.75" thickBot="1">
      <c r="A14" s="2" t="s">
        <v>18</v>
      </c>
      <c r="C14" s="1" t="s">
        <v>36</v>
      </c>
      <c r="E14" s="10">
        <v>1490410958</v>
      </c>
      <c r="H14" s="10">
        <v>17950684928</v>
      </c>
    </row>
    <row r="15" spans="1:9" ht="19.5" thickTop="1">
      <c r="E15" s="3">
        <f>SUM(E8:E14)</f>
        <v>7503788620</v>
      </c>
      <c r="H15" s="3">
        <f>SUM(H8:H14)</f>
        <v>35945278560</v>
      </c>
    </row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E354-B08E-4B90-BCEC-2669E208C588}">
  <dimension ref="A2:E11"/>
  <sheetViews>
    <sheetView rightToLeft="1" workbookViewId="0">
      <selection activeCell="E9" sqref="E9"/>
    </sheetView>
  </sheetViews>
  <sheetFormatPr defaultRowHeight="18.75"/>
  <cols>
    <col min="1" max="1" width="35.7109375" style="34" bestFit="1" customWidth="1"/>
    <col min="2" max="2" width="1" style="34" customWidth="1"/>
    <col min="3" max="3" width="6.85546875" style="34" bestFit="1" customWidth="1"/>
    <col min="4" max="4" width="1" style="34" customWidth="1"/>
    <col min="5" max="5" width="11" style="34" bestFit="1" customWidth="1"/>
    <col min="6" max="6" width="1" style="34" customWidth="1"/>
    <col min="7" max="7" width="9.140625" style="34" customWidth="1"/>
    <col min="8" max="16384" width="9.140625" style="34"/>
  </cols>
  <sheetData>
    <row r="2" spans="1:5" ht="21">
      <c r="A2" s="33" t="s">
        <v>0</v>
      </c>
      <c r="B2" s="33"/>
      <c r="C2" s="33"/>
      <c r="D2" s="33"/>
      <c r="E2" s="33"/>
    </row>
    <row r="3" spans="1:5" ht="21">
      <c r="A3" s="33" t="s">
        <v>39</v>
      </c>
      <c r="B3" s="33"/>
      <c r="C3" s="33"/>
      <c r="D3" s="33"/>
      <c r="E3" s="33"/>
    </row>
    <row r="4" spans="1:5" ht="21">
      <c r="A4" s="33" t="s">
        <v>2</v>
      </c>
      <c r="B4" s="33"/>
      <c r="C4" s="33"/>
      <c r="D4" s="33"/>
      <c r="E4" s="33"/>
    </row>
    <row r="6" spans="1:5" ht="21">
      <c r="A6" s="33" t="s">
        <v>54</v>
      </c>
      <c r="C6" s="35" t="s">
        <v>41</v>
      </c>
      <c r="E6" s="35" t="s">
        <v>5</v>
      </c>
    </row>
    <row r="7" spans="1:5" ht="21">
      <c r="A7" s="33" t="s">
        <v>54</v>
      </c>
      <c r="C7" s="35" t="s">
        <v>15</v>
      </c>
      <c r="E7" s="35" t="s">
        <v>15</v>
      </c>
    </row>
    <row r="8" spans="1:5" ht="21">
      <c r="A8" s="36" t="s">
        <v>54</v>
      </c>
      <c r="C8" s="37">
        <v>0</v>
      </c>
      <c r="E8" s="37">
        <v>0</v>
      </c>
    </row>
    <row r="9" spans="1:5" ht="21">
      <c r="A9" s="36" t="s">
        <v>55</v>
      </c>
      <c r="C9" s="37">
        <v>0</v>
      </c>
      <c r="E9" s="37">
        <v>63641333</v>
      </c>
    </row>
    <row r="10" spans="1:5" ht="21.75" thickBot="1">
      <c r="A10" s="36" t="s">
        <v>56</v>
      </c>
      <c r="C10" s="37">
        <v>0</v>
      </c>
      <c r="E10" s="38">
        <v>0</v>
      </c>
    </row>
    <row r="11" spans="1:5" ht="21.75" thickTop="1">
      <c r="A11" s="36" t="s">
        <v>48</v>
      </c>
      <c r="C11" s="37">
        <v>0</v>
      </c>
      <c r="E11" s="37">
        <v>63641333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G16" sqref="G16"/>
    </sheetView>
  </sheetViews>
  <sheetFormatPr defaultRowHeight="18.7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8" t="s">
        <v>0</v>
      </c>
      <c r="B2" s="8"/>
      <c r="C2" s="8"/>
      <c r="D2" s="8"/>
      <c r="E2" s="8"/>
      <c r="F2" s="8"/>
      <c r="G2" s="8"/>
    </row>
    <row r="3" spans="1:7" ht="30">
      <c r="A3" s="8" t="s">
        <v>39</v>
      </c>
      <c r="B3" s="8"/>
      <c r="C3" s="8"/>
      <c r="D3" s="8"/>
      <c r="E3" s="8"/>
      <c r="F3" s="8"/>
      <c r="G3" s="8"/>
    </row>
    <row r="4" spans="1:7" ht="30">
      <c r="A4" s="8" t="s">
        <v>2</v>
      </c>
      <c r="B4" s="8"/>
      <c r="C4" s="8"/>
      <c r="D4" s="8"/>
      <c r="E4" s="8"/>
      <c r="F4" s="8"/>
      <c r="G4" s="8"/>
    </row>
    <row r="6" spans="1:7" ht="30">
      <c r="A6" s="8" t="s">
        <v>43</v>
      </c>
      <c r="C6" s="8" t="s">
        <v>15</v>
      </c>
      <c r="E6" s="8" t="s">
        <v>49</v>
      </c>
      <c r="G6" s="8" t="s">
        <v>6</v>
      </c>
    </row>
    <row r="7" spans="1:7" ht="21">
      <c r="A7" s="2" t="s">
        <v>57</v>
      </c>
      <c r="C7" s="3">
        <v>0</v>
      </c>
      <c r="E7" s="1" t="s">
        <v>35</v>
      </c>
      <c r="G7" s="1" t="s">
        <v>35</v>
      </c>
    </row>
    <row r="8" spans="1:7" ht="21">
      <c r="A8" s="2" t="s">
        <v>58</v>
      </c>
      <c r="C8" s="3">
        <v>0</v>
      </c>
      <c r="E8" s="1" t="s">
        <v>35</v>
      </c>
      <c r="G8" s="1" t="s">
        <v>35</v>
      </c>
    </row>
    <row r="9" spans="1:7" ht="21">
      <c r="A9" s="2" t="s">
        <v>59</v>
      </c>
      <c r="C9" s="3">
        <v>7503788620</v>
      </c>
      <c r="E9" s="1" t="s">
        <v>60</v>
      </c>
      <c r="G9" s="1" t="s">
        <v>61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2023-07-19T10:32:08Z</dcterms:modified>
</cp:coreProperties>
</file>