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aliiiiiiiiiiiiiiiiiiiiiiiiiiiiiii\داناک\صندوق زیست پارسیان\گزارش ماهانه پرتفوی\"/>
    </mc:Choice>
  </mc:AlternateContent>
  <bookViews>
    <workbookView xWindow="0" yWindow="0" windowWidth="28800" windowHeight="11130" activeTab="6"/>
  </bookViews>
  <sheets>
    <sheet name="جلد" sheetId="16" r:id="rId1"/>
    <sheet name="سهام" sheetId="1" r:id="rId2"/>
    <sheet name="سپرده" sheetId="6" r:id="rId3"/>
    <sheet name="سود اوراق بهادار و سپرده بانکی" sheetId="7" r:id="rId4"/>
    <sheet name="درآمد سپرده بانکی" sheetId="13" r:id="rId5"/>
    <sheet name="سایر درآمدها" sheetId="14" r:id="rId6"/>
    <sheet name="جمع درآمدها" sheetId="15" r:id="rId7"/>
  </sheets>
  <definedNames>
    <definedName name="_xlnm.Print_Area" localSheetId="0">جلد!$A$1:$I$12</definedName>
  </definedNames>
  <calcPr calcId="162913"/>
</workbook>
</file>

<file path=xl/calcChain.xml><?xml version="1.0" encoding="utf-8"?>
<calcChain xmlns="http://schemas.openxmlformats.org/spreadsheetml/2006/main">
  <c r="C10" i="15" l="1"/>
  <c r="F18" i="13"/>
  <c r="G18" i="13"/>
  <c r="H18" i="13"/>
  <c r="E18" i="13"/>
  <c r="I18" i="7"/>
  <c r="J18" i="7"/>
  <c r="K18" i="7"/>
  <c r="L18" i="7"/>
  <c r="M18" i="7"/>
  <c r="N18" i="7"/>
  <c r="O18" i="7"/>
  <c r="P18" i="7"/>
  <c r="Q18" i="7"/>
  <c r="R18" i="7"/>
  <c r="H18" i="7"/>
  <c r="L13" i="6"/>
  <c r="M13" i="6"/>
  <c r="N13" i="6"/>
  <c r="O13" i="6"/>
  <c r="P13" i="6"/>
  <c r="Q13" i="6"/>
  <c r="R13" i="6"/>
  <c r="K13" i="6"/>
  <c r="O11" i="1"/>
  <c r="K11" i="1"/>
  <c r="G11" i="1"/>
  <c r="E11" i="1"/>
  <c r="T10" i="1"/>
  <c r="V10" i="1" s="1"/>
  <c r="X10" i="1" s="1"/>
  <c r="Q10" i="1"/>
  <c r="G10" i="1"/>
  <c r="V9" i="1"/>
  <c r="X9" i="1" s="1"/>
  <c r="T9" i="1"/>
  <c r="T11" i="1" s="1"/>
  <c r="Q9" i="1"/>
  <c r="G9" i="1"/>
  <c r="V11" i="1" l="1"/>
  <c r="X11" i="1" s="1"/>
</calcChain>
</file>

<file path=xl/sharedStrings.xml><?xml version="1.0" encoding="utf-8"?>
<sst xmlns="http://schemas.openxmlformats.org/spreadsheetml/2006/main" count="209" uniqueCount="80">
  <si>
    <t>صندوق سرمایه ‏گذاری خصوصی اکسیر زیست پارسیان</t>
  </si>
  <si>
    <t>صورت وضعیت پورتفوی</t>
  </si>
  <si>
    <t>برای ماه منتهی به 1402/11/30</t>
  </si>
  <si>
    <t>نام شرکت</t>
  </si>
  <si>
    <t>1402/10/30</t>
  </si>
  <si>
    <t>تغییرات طی دوره</t>
  </si>
  <si>
    <t>1402/11/30</t>
  </si>
  <si>
    <t>تعداد</t>
  </si>
  <si>
    <t>بهای تمام شده</t>
  </si>
  <si>
    <t>خالص ارزش فروش</t>
  </si>
  <si>
    <t>خرید طی دوره</t>
  </si>
  <si>
    <t>فروش طی دوره</t>
  </si>
  <si>
    <t>درصد به کل دارایی‌های صندوق</t>
  </si>
  <si>
    <t>مبلغ فروش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</si>
  <si>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</si>
  <si>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</si>
  <si>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</si>
  <si>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</si>
  <si>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</si>
  <si>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</si>
  <si>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</si>
  <si>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</si>
  <si>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</si>
  <si>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</si>
  <si>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الوند</t>
  </si>
  <si>
    <t>209.8100.15206555.1</t>
  </si>
  <si>
    <t>سپرده کوتاه مدت</t>
  </si>
  <si>
    <t>1401/06/07</t>
  </si>
  <si>
    <t>0.95%</t>
  </si>
  <si>
    <t>209.307.15206555.1</t>
  </si>
  <si>
    <t>سپرده بلند مدت</t>
  </si>
  <si>
    <t>1401/12/24</t>
  </si>
  <si>
    <t>26.69%</t>
  </si>
  <si>
    <t xml:space="preserve">بانک خاورمیانه سعادت آباد </t>
  </si>
  <si>
    <t>100610810707075396</t>
  </si>
  <si>
    <t>1402/05/30</t>
  </si>
  <si>
    <t>0.02%</t>
  </si>
  <si>
    <t>209.307.15206555.2</t>
  </si>
  <si>
    <t>1402/10/28</t>
  </si>
  <si>
    <t>16.08%</t>
  </si>
  <si>
    <t>209.307.15206555.3</t>
  </si>
  <si>
    <t>1402/11/02</t>
  </si>
  <si>
    <t>1.20%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</si>
  <si>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</si>
  <si>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</si>
  <si>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</si>
  <si>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</si>
  <si>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</si>
  <si>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</si>
  <si>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</si>
  <si>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</si>
  <si>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</si>
  <si>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</si>
  <si>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بانک گردشگری دادمان</t>
  </si>
  <si>
    <t>بانک رفاه میهن</t>
  </si>
  <si>
    <t>درصد از کل درآمدها</t>
  </si>
  <si>
    <t>نام سپرده بانکی</t>
  </si>
  <si>
    <t>نام سپرده</t>
  </si>
  <si>
    <t>سود سپرده بانکی و گواهی سپرده</t>
  </si>
  <si>
    <t>209.420.15206555.1</t>
  </si>
  <si>
    <t xml:space="preserve"> 153.9967.1310369.1</t>
  </si>
  <si>
    <t xml:space="preserve"> 153.1405.1310369.1</t>
  </si>
  <si>
    <t>348559847</t>
  </si>
  <si>
    <t>153.333.1310369.1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</si>
  <si>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</si>
  <si>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</si>
  <si>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</si>
  <si>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</si>
  <si>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0.00%</t>
  </si>
  <si>
    <t>سرمایه‌گذاری در اوراق بهادار</t>
  </si>
  <si>
    <t>درآمد سپرده بانکی</t>
  </si>
  <si>
    <t>100.00%</t>
  </si>
  <si>
    <t>صورت وضعیت پورتفوی صندوق سرمایه‌گذاری
خصوصی اکسیر زیست پارسیان</t>
  </si>
  <si>
    <t>برای ماه منتهی به 30بهمن ماه 1402</t>
  </si>
  <si>
    <t>1402/09/30</t>
  </si>
  <si>
    <t>1401/11/30</t>
  </si>
  <si>
    <t>1401/12/29</t>
  </si>
  <si>
    <t>کل داراییها</t>
  </si>
  <si>
    <t>شرکت نیواد فارمد سلامت</t>
  </si>
  <si>
    <t>شرکت طبیب درمان پژوهش قلب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</si>
</sst>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0">
    <font>
      <sz val="11"/>
      <name val="Calibri"/>
    </font>
    <font>
      <sz val="12"/>
      <name val="B Nazanin"/>
    </font>
    <font>
      <sz val="11"/>
      <name val="Calibri"/>
      <family val="2"/>
    </font>
    <font>
      <b/>
      <sz val="18"/>
      <name val="B Nazanin"/>
      <charset val="178"/>
    </font>
    <font>
      <b/>
      <sz val="20"/>
      <name val="B Nazanin"/>
      <charset val="178"/>
    </font>
    <font>
      <b/>
      <sz val="26"/>
      <name val="IranNastaliq"/>
      <family val="1"/>
    </font>
    <font>
      <b/>
      <sz val="12"/>
      <color rgb="FF000000"/>
      <name val="B Nazanin"/>
      <charset val="178"/>
    </font>
    <font>
      <sz val="12"/>
      <name val="B Nazanin"/>
      <charset val="178"/>
    </font>
    <font>
      <sz val="10"/>
      <color rgb="FF000000"/>
      <name val="IRANSans"/>
      <family val="2"/>
    </font>
    <font>
      <b/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B4D7D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1"/>
    <xf numFmtId="0" fontId="4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7" fillId="0" borderId="0" xfId="1" applyFont="1"/>
    <xf numFmtId="0" fontId="6" fillId="0" borderId="0" xfId="1" applyFont="1" applyAlignment="1">
      <alignment horizontal="center" vertical="center"/>
    </xf>
    <xf numFmtId="3" fontId="2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165" fontId="7" fillId="0" borderId="0" xfId="2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65" fontId="7" fillId="0" borderId="0" xfId="1" applyNumberFormat="1" applyFont="1" applyAlignment="1">
      <alignment horizontal="center" vertical="center"/>
    </xf>
    <xf numFmtId="165" fontId="7" fillId="0" borderId="0" xfId="1" applyNumberFormat="1" applyFont="1"/>
    <xf numFmtId="10" fontId="7" fillId="0" borderId="0" xfId="3" applyNumberFormat="1" applyFont="1" applyAlignment="1">
      <alignment horizontal="center" vertical="center"/>
    </xf>
    <xf numFmtId="165" fontId="7" fillId="0" borderId="3" xfId="1" applyNumberFormat="1" applyFont="1" applyBorder="1" applyAlignment="1">
      <alignment horizontal="center" vertical="center"/>
    </xf>
    <xf numFmtId="165" fontId="7" fillId="0" borderId="3" xfId="1" applyNumberFormat="1" applyFont="1" applyBorder="1"/>
    <xf numFmtId="0" fontId="7" fillId="0" borderId="3" xfId="1" applyFont="1" applyBorder="1" applyAlignment="1">
      <alignment horizontal="center" vertical="center"/>
    </xf>
    <xf numFmtId="10" fontId="7" fillId="0" borderId="3" xfId="3" applyNumberFormat="1" applyFont="1" applyBorder="1" applyAlignment="1">
      <alignment horizontal="center" vertical="center"/>
    </xf>
    <xf numFmtId="0" fontId="7" fillId="0" borderId="0" xfId="0" applyFont="1"/>
    <xf numFmtId="0" fontId="9" fillId="0" borderId="0" xfId="0" applyFont="1"/>
    <xf numFmtId="3" fontId="7" fillId="0" borderId="0" xfId="0" applyNumberFormat="1" applyFont="1"/>
    <xf numFmtId="3" fontId="7" fillId="0" borderId="4" xfId="0" applyNumberFormat="1" applyFont="1" applyBorder="1"/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Comma 2" xfId="2"/>
    <cellStyle name="Normal" xfId="0" builtinId="0"/>
    <cellStyle name="Normal 2" xfId="1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4</xdr:row>
      <xdr:rowOff>133350</xdr:rowOff>
    </xdr:from>
    <xdr:ext cx="2236470" cy="2295525"/>
    <xdr:pic>
      <xdr:nvPicPr>
        <xdr:cNvPr id="2" name="Picture 1">
          <a:extLst>
            <a:ext uri="{FF2B5EF4-FFF2-40B4-BE49-F238E27FC236}">
              <a16:creationId xmlns:a16="http://schemas.microsoft.com/office/drawing/2014/main" id="{65229A66-25AD-4DBA-9FB0-709859E70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791680" y="895350"/>
          <a:ext cx="2236470" cy="2295525"/>
        </a:xfrm>
        <a:prstGeom prst="rect">
          <a:avLst/>
        </a:prstGeom>
      </xdr:spPr>
    </xdr:pic>
    <xdr:clientData/>
  </xdr:oneCellAnchor>
  <xdr:twoCellAnchor>
    <xdr:from>
      <xdr:col>1</xdr:col>
      <xdr:colOff>209550</xdr:colOff>
      <xdr:row>7</xdr:row>
      <xdr:rowOff>0</xdr:rowOff>
    </xdr:from>
    <xdr:to>
      <xdr:col>7</xdr:col>
      <xdr:colOff>391160</xdr:colOff>
      <xdr:row>7</xdr:row>
      <xdr:rowOff>1001395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2DA03168-352F-4D08-8BD6-E338250A4930}"/>
            </a:ext>
          </a:extLst>
        </xdr:cNvPr>
        <xdr:cNvSpPr txBox="1"/>
      </xdr:nvSpPr>
      <xdr:spPr>
        <a:xfrm>
          <a:off x="9671046190" y="1333500"/>
          <a:ext cx="3724910" cy="19177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2600" b="1"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اکسیر زیست پارسیان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1400">
              <a:solidFill>
                <a:srgbClr val="7F7F7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صندوق سرمایه‌گذاری خصوصی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0"/>
  <sheetViews>
    <sheetView rightToLeft="1" view="pageBreakPreview" topLeftCell="A4" zoomScaleNormal="100" workbookViewId="0">
      <selection activeCell="A4" sqref="A4:I4"/>
    </sheetView>
  </sheetViews>
  <sheetFormatPr defaultColWidth="8.85546875" defaultRowHeight="15"/>
  <cols>
    <col min="1" max="1" width="8.85546875" style="2" customWidth="1"/>
    <col min="2" max="6" width="8.85546875" style="2"/>
    <col min="7" max="7" width="8.85546875" style="2" customWidth="1"/>
    <col min="8" max="16384" width="8.85546875" style="2"/>
  </cols>
  <sheetData>
    <row r="4" spans="1:9" ht="115.5" customHeight="1">
      <c r="A4" s="26" t="s">
        <v>72</v>
      </c>
      <c r="B4" s="26"/>
      <c r="C4" s="26"/>
      <c r="D4" s="26"/>
      <c r="E4" s="26"/>
      <c r="F4" s="26"/>
      <c r="G4" s="26"/>
      <c r="H4" s="26"/>
      <c r="I4" s="26"/>
    </row>
    <row r="5" spans="1:9" ht="58.5" customHeight="1">
      <c r="A5" s="4"/>
      <c r="B5" s="4"/>
      <c r="C5" s="4"/>
      <c r="D5" s="4"/>
      <c r="E5" s="4"/>
      <c r="F5" s="4"/>
      <c r="G5" s="4"/>
      <c r="H5" s="3"/>
    </row>
    <row r="6" spans="1:9" ht="91.5" customHeight="1">
      <c r="A6" s="4"/>
      <c r="B6" s="4"/>
      <c r="C6" s="4"/>
      <c r="D6" s="4"/>
      <c r="E6" s="4"/>
      <c r="F6" s="4"/>
      <c r="G6" s="4"/>
      <c r="H6" s="3"/>
    </row>
    <row r="7" spans="1:9" ht="33.75">
      <c r="A7" s="4"/>
      <c r="B7" s="4"/>
      <c r="C7" s="4"/>
      <c r="D7" s="4"/>
      <c r="E7" s="4"/>
      <c r="F7" s="4"/>
      <c r="G7" s="4"/>
      <c r="H7" s="3"/>
    </row>
    <row r="8" spans="1:9" ht="108" customHeight="1">
      <c r="A8" s="4"/>
      <c r="B8" s="4"/>
      <c r="C8" s="4"/>
      <c r="D8" s="4"/>
      <c r="E8" s="4"/>
      <c r="F8" s="4"/>
      <c r="G8" s="4"/>
      <c r="H8" s="3"/>
    </row>
    <row r="10" spans="1:9" ht="30" customHeight="1">
      <c r="A10" s="27" t="s">
        <v>73</v>
      </c>
      <c r="B10" s="27"/>
      <c r="C10" s="27"/>
      <c r="D10" s="27"/>
      <c r="E10" s="27"/>
      <c r="F10" s="27"/>
      <c r="G10" s="27"/>
      <c r="H10" s="27"/>
      <c r="I10" s="27"/>
    </row>
  </sheetData>
  <mergeCells count="2">
    <mergeCell ref="A4:I4"/>
    <mergeCell ref="A10:I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11"/>
  <sheetViews>
    <sheetView rightToLeft="1" workbookViewId="0">
      <selection activeCell="A4" sqref="A4:X4"/>
    </sheetView>
  </sheetViews>
  <sheetFormatPr defaultRowHeight="18.75"/>
  <cols>
    <col min="1" max="1" width="25.140625" style="5" bestFit="1" customWidth="1"/>
    <col min="2" max="2" width="1" style="5" customWidth="1"/>
    <col min="3" max="3" width="12.28515625" style="5" bestFit="1" customWidth="1"/>
    <col min="4" max="4" width="1" style="5" customWidth="1"/>
    <col min="5" max="5" width="17.7109375" style="5" bestFit="1" customWidth="1"/>
    <col min="6" max="6" width="1" style="5" customWidth="1"/>
    <col min="7" max="7" width="17.7109375" style="5" bestFit="1" customWidth="1"/>
    <col min="8" max="8" width="1" style="5" customWidth="1"/>
    <col min="9" max="9" width="8.42578125" style="5" bestFit="1" customWidth="1"/>
    <col min="10" max="10" width="1" style="5" customWidth="1"/>
    <col min="11" max="11" width="17.5703125" style="5" bestFit="1" customWidth="1"/>
    <col min="12" max="12" width="1" style="5" customWidth="1"/>
    <col min="13" max="13" width="5.42578125" style="5" bestFit="1" customWidth="1"/>
    <col min="14" max="14" width="1" style="5" customWidth="1"/>
    <col min="15" max="15" width="10.28515625" style="5" bestFit="1" customWidth="1"/>
    <col min="16" max="16" width="1" style="5" customWidth="1"/>
    <col min="17" max="17" width="12.28515625" style="5" bestFit="1" customWidth="1"/>
    <col min="18" max="19" width="1" style="5" customWidth="1"/>
    <col min="20" max="20" width="17.7109375" style="5" bestFit="1" customWidth="1"/>
    <col min="21" max="21" width="1" style="5" customWidth="1"/>
    <col min="22" max="22" width="17.7109375" style="5" bestFit="1" customWidth="1"/>
    <col min="23" max="23" width="1" style="5" customWidth="1"/>
    <col min="24" max="24" width="26" style="5" bestFit="1" customWidth="1"/>
    <col min="25" max="25" width="1" style="5" customWidth="1"/>
    <col min="26" max="26" width="9.140625" style="5" customWidth="1"/>
    <col min="27" max="30" width="9.140625" style="5"/>
    <col min="31" max="31" width="16.42578125" style="5" customWidth="1"/>
    <col min="32" max="32" width="9.140625" style="5"/>
    <col min="33" max="16384" width="9.140625" style="1"/>
  </cols>
  <sheetData>
    <row r="2" spans="1:32" ht="21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</row>
    <row r="3" spans="1:32" ht="21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</row>
    <row r="4" spans="1:32" ht="21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</row>
    <row r="6" spans="1:32" ht="21">
      <c r="A6" s="28" t="s">
        <v>3</v>
      </c>
      <c r="C6" s="29" t="s">
        <v>74</v>
      </c>
      <c r="D6" s="29" t="s">
        <v>75</v>
      </c>
      <c r="E6" s="29" t="s">
        <v>75</v>
      </c>
      <c r="F6" s="29" t="s">
        <v>75</v>
      </c>
      <c r="G6" s="29" t="s">
        <v>75</v>
      </c>
      <c r="I6" s="29" t="s">
        <v>5</v>
      </c>
      <c r="J6" s="29" t="s">
        <v>5</v>
      </c>
      <c r="K6" s="29" t="s">
        <v>5</v>
      </c>
      <c r="L6" s="29" t="s">
        <v>5</v>
      </c>
      <c r="M6" s="29" t="s">
        <v>5</v>
      </c>
      <c r="N6" s="29" t="s">
        <v>5</v>
      </c>
      <c r="O6" s="29" t="s">
        <v>5</v>
      </c>
      <c r="Q6" s="29" t="s">
        <v>4</v>
      </c>
      <c r="R6" s="29" t="s">
        <v>76</v>
      </c>
      <c r="S6" s="29" t="s">
        <v>76</v>
      </c>
      <c r="T6" s="29" t="s">
        <v>76</v>
      </c>
      <c r="U6" s="29" t="s">
        <v>76</v>
      </c>
      <c r="V6" s="29" t="s">
        <v>76</v>
      </c>
      <c r="W6" s="29" t="s">
        <v>76</v>
      </c>
      <c r="X6" s="29" t="s">
        <v>76</v>
      </c>
    </row>
    <row r="7" spans="1:32" ht="21">
      <c r="A7" s="28" t="s">
        <v>3</v>
      </c>
      <c r="C7" s="28" t="s">
        <v>7</v>
      </c>
      <c r="E7" s="28" t="s">
        <v>8</v>
      </c>
      <c r="G7" s="28" t="s">
        <v>9</v>
      </c>
      <c r="I7" s="30" t="s">
        <v>10</v>
      </c>
      <c r="J7" s="30" t="s">
        <v>10</v>
      </c>
      <c r="K7" s="30" t="s">
        <v>10</v>
      </c>
      <c r="M7" s="30" t="s">
        <v>11</v>
      </c>
      <c r="N7" s="30" t="s">
        <v>11</v>
      </c>
      <c r="O7" s="30" t="s">
        <v>11</v>
      </c>
      <c r="Q7" s="28" t="s">
        <v>7</v>
      </c>
      <c r="T7" s="28" t="s">
        <v>8</v>
      </c>
      <c r="V7" s="28" t="s">
        <v>9</v>
      </c>
      <c r="X7" s="28" t="s">
        <v>12</v>
      </c>
    </row>
    <row r="8" spans="1:32" ht="21">
      <c r="A8" s="28" t="s">
        <v>3</v>
      </c>
      <c r="C8" s="28" t="s">
        <v>7</v>
      </c>
      <c r="E8" s="28" t="s">
        <v>8</v>
      </c>
      <c r="G8" s="28" t="s">
        <v>9</v>
      </c>
      <c r="I8" s="6" t="s">
        <v>7</v>
      </c>
      <c r="K8" s="6" t="s">
        <v>8</v>
      </c>
      <c r="M8" s="6" t="s">
        <v>7</v>
      </c>
      <c r="O8" s="6" t="s">
        <v>13</v>
      </c>
      <c r="Q8" s="28" t="s">
        <v>7</v>
      </c>
      <c r="T8" s="28" t="s">
        <v>8</v>
      </c>
      <c r="V8" s="28" t="s">
        <v>9</v>
      </c>
      <c r="X8" s="28" t="s">
        <v>12</v>
      </c>
      <c r="AD8" s="5" t="s">
        <v>77</v>
      </c>
      <c r="AE8" s="7">
        <v>1484337844232</v>
      </c>
      <c r="AF8" s="8"/>
    </row>
    <row r="9" spans="1:32">
      <c r="A9" s="5" t="s">
        <v>78</v>
      </c>
      <c r="C9" s="9">
        <v>12680000</v>
      </c>
      <c r="D9" s="10"/>
      <c r="E9" s="11">
        <v>400000000000</v>
      </c>
      <c r="F9" s="10"/>
      <c r="G9" s="11">
        <f>E9</f>
        <v>400000000000</v>
      </c>
      <c r="H9" s="10"/>
      <c r="I9" s="9"/>
      <c r="J9" s="10"/>
      <c r="K9" s="9">
        <v>0</v>
      </c>
      <c r="L9" s="10"/>
      <c r="M9" s="10"/>
      <c r="N9" s="10"/>
      <c r="O9" s="10">
        <v>0</v>
      </c>
      <c r="P9" s="10"/>
      <c r="Q9" s="11">
        <f>C9</f>
        <v>12680000</v>
      </c>
      <c r="R9" s="10"/>
      <c r="S9" s="10"/>
      <c r="T9" s="12">
        <f>K9+E9</f>
        <v>400000000000</v>
      </c>
      <c r="U9" s="10"/>
      <c r="V9" s="11">
        <f>T9</f>
        <v>400000000000</v>
      </c>
      <c r="W9" s="10"/>
      <c r="X9" s="13">
        <f>V9/AE8</f>
        <v>0.26948042964367114</v>
      </c>
    </row>
    <row r="10" spans="1:32" ht="19.5" thickBot="1">
      <c r="A10" s="5" t="s">
        <v>79</v>
      </c>
      <c r="C10" s="9">
        <v>68727</v>
      </c>
      <c r="E10" s="14">
        <v>420000000000</v>
      </c>
      <c r="G10" s="15">
        <f>E10</f>
        <v>420000000000</v>
      </c>
      <c r="I10" s="11"/>
      <c r="K10" s="14">
        <v>0</v>
      </c>
      <c r="O10" s="16">
        <v>0</v>
      </c>
      <c r="Q10" s="12">
        <f>C10</f>
        <v>68727</v>
      </c>
      <c r="T10" s="15">
        <f>K10+E10</f>
        <v>420000000000</v>
      </c>
      <c r="V10" s="15">
        <f>T10</f>
        <v>420000000000</v>
      </c>
      <c r="X10" s="17">
        <f>V10/AE8</f>
        <v>0.28295445112585471</v>
      </c>
    </row>
    <row r="11" spans="1:32" ht="19.5" thickTop="1">
      <c r="E11" s="12">
        <f>SUM(E9:E10)</f>
        <v>820000000000</v>
      </c>
      <c r="G11" s="12">
        <f>SUM(G9:G10)</f>
        <v>820000000000</v>
      </c>
      <c r="K11" s="12">
        <f>SUM(K10)</f>
        <v>0</v>
      </c>
      <c r="O11" s="10">
        <f>SUM(O9:O10)</f>
        <v>0</v>
      </c>
      <c r="T11" s="12">
        <f>SUM(T9:T10)</f>
        <v>820000000000</v>
      </c>
      <c r="V11" s="12">
        <f>SUM(V9:V10)</f>
        <v>820000000000</v>
      </c>
      <c r="X11" s="13">
        <f>V11/AE8</f>
        <v>0.55243488076952585</v>
      </c>
    </row>
  </sheetData>
  <mergeCells count="16">
    <mergeCell ref="A2:X2"/>
    <mergeCell ref="A3:X3"/>
    <mergeCell ref="A4:X4"/>
    <mergeCell ref="Q6:X6"/>
    <mergeCell ref="T7:T8"/>
    <mergeCell ref="V7:V8"/>
    <mergeCell ref="X7:X8"/>
    <mergeCell ref="A6:A8"/>
    <mergeCell ref="C7:C8"/>
    <mergeCell ref="E7:E8"/>
    <mergeCell ref="G7:G8"/>
    <mergeCell ref="C6:G6"/>
    <mergeCell ref="I6:O6"/>
    <mergeCell ref="Q7:Q8"/>
    <mergeCell ref="I7:K7"/>
    <mergeCell ref="M7:O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4"/>
  <sheetViews>
    <sheetView rightToLeft="1" workbookViewId="0">
      <selection activeCell="A4" sqref="A4:S4"/>
    </sheetView>
  </sheetViews>
  <sheetFormatPr defaultRowHeight="18.75"/>
  <cols>
    <col min="1" max="1" width="23.7109375" style="22" customWidth="1"/>
    <col min="2" max="2" width="1" style="22" customWidth="1"/>
    <col min="3" max="3" width="25.28515625" style="22" customWidth="1"/>
    <col min="4" max="4" width="1" style="22" customWidth="1"/>
    <col min="5" max="5" width="14.7109375" style="22" customWidth="1"/>
    <col min="6" max="6" width="1" style="22" customWidth="1"/>
    <col min="7" max="7" width="18" style="22" customWidth="1"/>
    <col min="8" max="8" width="1" style="22" customWidth="1"/>
    <col min="9" max="9" width="12" style="22" customWidth="1"/>
    <col min="10" max="10" width="1" style="22" customWidth="1"/>
    <col min="11" max="11" width="20.140625" style="22" customWidth="1"/>
    <col min="12" max="12" width="1" style="22" customWidth="1"/>
    <col min="13" max="13" width="20.140625" style="22" customWidth="1"/>
    <col min="14" max="14" width="1" style="22" customWidth="1"/>
    <col min="15" max="15" width="20.140625" style="22" customWidth="1"/>
    <col min="16" max="16" width="1" style="22" customWidth="1"/>
    <col min="17" max="17" width="20.140625" style="22" customWidth="1"/>
    <col min="18" max="18" width="1" style="22" customWidth="1"/>
    <col min="19" max="19" width="20.140625" style="22" customWidth="1"/>
    <col min="20" max="20" width="1" style="22" customWidth="1"/>
    <col min="21" max="21" width="9.140625" style="22" customWidth="1"/>
    <col min="22" max="16384" width="9.140625" style="22"/>
  </cols>
  <sheetData>
    <row r="2" spans="1:19" ht="21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21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19" ht="21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6" spans="1:19" ht="21">
      <c r="A6" s="31" t="s">
        <v>16</v>
      </c>
      <c r="C6" s="31" t="s">
        <v>17</v>
      </c>
      <c r="D6" s="31" t="s">
        <v>17</v>
      </c>
      <c r="E6" s="31" t="s">
        <v>17</v>
      </c>
      <c r="F6" s="31" t="s">
        <v>17</v>
      </c>
      <c r="G6" s="31" t="s">
        <v>17</v>
      </c>
      <c r="H6" s="31" t="s">
        <v>17</v>
      </c>
      <c r="I6" s="31" t="s">
        <v>17</v>
      </c>
      <c r="K6" s="31" t="s">
        <v>4</v>
      </c>
      <c r="M6" s="31" t="s">
        <v>5</v>
      </c>
      <c r="N6" s="31" t="s">
        <v>5</v>
      </c>
      <c r="O6" s="31" t="s">
        <v>5</v>
      </c>
      <c r="Q6" s="31" t="s">
        <v>6</v>
      </c>
      <c r="R6" s="31" t="s">
        <v>6</v>
      </c>
      <c r="S6" s="31" t="s">
        <v>6</v>
      </c>
    </row>
    <row r="7" spans="1:19" ht="21">
      <c r="A7" s="31" t="s">
        <v>16</v>
      </c>
      <c r="C7" s="25" t="s">
        <v>18</v>
      </c>
      <c r="E7" s="25" t="s">
        <v>19</v>
      </c>
      <c r="G7" s="25" t="s">
        <v>20</v>
      </c>
      <c r="I7" s="25" t="s">
        <v>14</v>
      </c>
      <c r="K7" s="25" t="s">
        <v>21</v>
      </c>
      <c r="M7" s="25" t="s">
        <v>22</v>
      </c>
      <c r="O7" s="25" t="s">
        <v>23</v>
      </c>
      <c r="Q7" s="25" t="s">
        <v>21</v>
      </c>
      <c r="S7" s="25" t="s">
        <v>15</v>
      </c>
    </row>
    <row r="8" spans="1:19">
      <c r="A8" s="22" t="s">
        <v>24</v>
      </c>
      <c r="C8" s="22" t="s">
        <v>25</v>
      </c>
      <c r="E8" s="22" t="s">
        <v>26</v>
      </c>
      <c r="G8" s="22" t="s">
        <v>27</v>
      </c>
      <c r="I8" s="23">
        <v>0</v>
      </c>
      <c r="K8" s="23">
        <v>18469551643</v>
      </c>
      <c r="M8" s="22">
        <v>13700011814</v>
      </c>
      <c r="O8" s="22">
        <v>18000010000</v>
      </c>
      <c r="Q8" s="23">
        <v>14169553457</v>
      </c>
      <c r="S8" s="22" t="s">
        <v>28</v>
      </c>
    </row>
    <row r="9" spans="1:19">
      <c r="A9" s="22" t="s">
        <v>24</v>
      </c>
      <c r="C9" s="22" t="s">
        <v>29</v>
      </c>
      <c r="E9" s="22" t="s">
        <v>30</v>
      </c>
      <c r="G9" s="22" t="s">
        <v>31</v>
      </c>
      <c r="I9" s="23">
        <v>26</v>
      </c>
      <c r="K9" s="23">
        <v>400000000000</v>
      </c>
      <c r="M9" s="22">
        <v>8547945205</v>
      </c>
      <c r="O9" s="22">
        <v>8547945205</v>
      </c>
      <c r="Q9" s="23">
        <v>400000000000</v>
      </c>
      <c r="S9" s="22" t="s">
        <v>32</v>
      </c>
    </row>
    <row r="10" spans="1:19">
      <c r="A10" s="22" t="s">
        <v>33</v>
      </c>
      <c r="C10" s="22" t="s">
        <v>34</v>
      </c>
      <c r="E10" s="22" t="s">
        <v>26</v>
      </c>
      <c r="G10" s="22" t="s">
        <v>35</v>
      </c>
      <c r="I10" s="23">
        <v>0</v>
      </c>
      <c r="K10" s="23">
        <v>363229588</v>
      </c>
      <c r="M10" s="22">
        <v>1492724</v>
      </c>
      <c r="O10" s="22">
        <v>0</v>
      </c>
      <c r="Q10" s="23">
        <v>364722312</v>
      </c>
      <c r="S10" s="22" t="s">
        <v>36</v>
      </c>
    </row>
    <row r="11" spans="1:19">
      <c r="A11" s="22" t="s">
        <v>24</v>
      </c>
      <c r="C11" s="22" t="s">
        <v>37</v>
      </c>
      <c r="E11" s="22" t="s">
        <v>30</v>
      </c>
      <c r="G11" s="22" t="s">
        <v>38</v>
      </c>
      <c r="I11" s="23">
        <v>26</v>
      </c>
      <c r="K11" s="23">
        <v>241000000000</v>
      </c>
      <c r="M11" s="22">
        <v>5150136986</v>
      </c>
      <c r="O11" s="22">
        <v>5150136986</v>
      </c>
      <c r="Q11" s="23">
        <v>241000000000</v>
      </c>
      <c r="S11" s="22" t="s">
        <v>39</v>
      </c>
    </row>
    <row r="12" spans="1:19">
      <c r="A12" s="22" t="s">
        <v>24</v>
      </c>
      <c r="C12" s="22" t="s">
        <v>40</v>
      </c>
      <c r="E12" s="22" t="s">
        <v>30</v>
      </c>
      <c r="G12" s="22" t="s">
        <v>41</v>
      </c>
      <c r="I12" s="23">
        <v>26</v>
      </c>
      <c r="K12" s="23">
        <v>0</v>
      </c>
      <c r="M12" s="22">
        <v>18000000000</v>
      </c>
      <c r="O12" s="22">
        <v>0</v>
      </c>
      <c r="Q12" s="23">
        <v>18000000000</v>
      </c>
      <c r="S12" s="22" t="s">
        <v>42</v>
      </c>
    </row>
    <row r="13" spans="1:19" ht="19.5" thickBot="1">
      <c r="K13" s="24">
        <f>SUM(K8:K12)</f>
        <v>659832781231</v>
      </c>
      <c r="L13" s="23">
        <f t="shared" ref="L13:R13" si="0">SUM(L8:L12)</f>
        <v>0</v>
      </c>
      <c r="M13" s="24">
        <f t="shared" si="0"/>
        <v>45399586729</v>
      </c>
      <c r="N13" s="23">
        <f t="shared" si="0"/>
        <v>0</v>
      </c>
      <c r="O13" s="24">
        <f t="shared" si="0"/>
        <v>31698092191</v>
      </c>
      <c r="P13" s="23">
        <f t="shared" si="0"/>
        <v>0</v>
      </c>
      <c r="Q13" s="24">
        <f t="shared" si="0"/>
        <v>673534275769</v>
      </c>
      <c r="R13" s="23">
        <f t="shared" si="0"/>
        <v>0</v>
      </c>
    </row>
    <row r="14" spans="1:19" ht="19.5" thickTop="1"/>
  </sheetData>
  <mergeCells count="8">
    <mergeCell ref="A2:S2"/>
    <mergeCell ref="A3:S3"/>
    <mergeCell ref="A6:A7"/>
    <mergeCell ref="C6:I6"/>
    <mergeCell ref="Q6:S6"/>
    <mergeCell ref="K6"/>
    <mergeCell ref="M6:O6"/>
    <mergeCell ref="A4:S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9"/>
  <sheetViews>
    <sheetView rightToLeft="1" workbookViewId="0">
      <selection activeCell="A4" sqref="A4:R4"/>
    </sheetView>
  </sheetViews>
  <sheetFormatPr defaultRowHeight="18.75"/>
  <cols>
    <col min="1" max="1" width="28.42578125" style="18" customWidth="1"/>
    <col min="2" max="2" width="1" style="18" customWidth="1"/>
    <col min="3" max="3" width="20" style="18" customWidth="1"/>
    <col min="4" max="5" width="1" style="18" customWidth="1"/>
    <col min="6" max="6" width="14.5703125" style="18" customWidth="1"/>
    <col min="7" max="7" width="1" style="18" customWidth="1"/>
    <col min="8" max="8" width="21.7109375" style="18" customWidth="1"/>
    <col min="9" max="9" width="1" style="18" customWidth="1"/>
    <col min="10" max="10" width="20.140625" style="18" customWidth="1"/>
    <col min="11" max="11" width="1" style="18" customWidth="1"/>
    <col min="12" max="12" width="23" style="18" customWidth="1"/>
    <col min="13" max="13" width="1" style="18" customWidth="1"/>
    <col min="14" max="14" width="25.85546875" style="18" customWidth="1"/>
    <col min="15" max="15" width="1" style="18" customWidth="1"/>
    <col min="16" max="16" width="26.7109375" style="18" customWidth="1"/>
    <col min="17" max="17" width="1" style="18" customWidth="1"/>
    <col min="18" max="18" width="28.42578125" style="18" customWidth="1"/>
    <col min="19" max="19" width="1" style="18" customWidth="1"/>
    <col min="20" max="20" width="9.140625" style="18" customWidth="1"/>
    <col min="21" max="16384" width="9.140625" style="1"/>
  </cols>
  <sheetData>
    <row r="2" spans="1:19" s="18" customFormat="1" ht="21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9" s="18" customFormat="1" ht="21">
      <c r="A3" s="31" t="s">
        <v>43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19" s="18" customFormat="1" ht="21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</row>
    <row r="5" spans="1:19" s="18" customFormat="1"/>
    <row r="6" spans="1:19" s="18" customFormat="1" ht="21">
      <c r="A6" s="31" t="s">
        <v>44</v>
      </c>
      <c r="B6" s="31" t="s">
        <v>44</v>
      </c>
      <c r="C6" s="31" t="s">
        <v>44</v>
      </c>
      <c r="D6" s="31" t="s">
        <v>44</v>
      </c>
      <c r="E6" s="31" t="s">
        <v>44</v>
      </c>
      <c r="F6" s="31" t="s">
        <v>44</v>
      </c>
      <c r="H6" s="31" t="s">
        <v>45</v>
      </c>
      <c r="I6" s="31" t="s">
        <v>45</v>
      </c>
      <c r="J6" s="31" t="s">
        <v>45</v>
      </c>
      <c r="K6" s="31" t="s">
        <v>45</v>
      </c>
      <c r="L6" s="31" t="s">
        <v>45</v>
      </c>
      <c r="N6" s="31" t="s">
        <v>46</v>
      </c>
      <c r="O6" s="31" t="s">
        <v>46</v>
      </c>
      <c r="P6" s="31" t="s">
        <v>46</v>
      </c>
      <c r="Q6" s="31" t="s">
        <v>46</v>
      </c>
      <c r="R6" s="31" t="s">
        <v>46</v>
      </c>
    </row>
    <row r="7" spans="1:19" s="18" customFormat="1" ht="21">
      <c r="A7" s="25" t="s">
        <v>47</v>
      </c>
      <c r="C7" s="25" t="s">
        <v>48</v>
      </c>
      <c r="F7" s="25" t="s">
        <v>14</v>
      </c>
      <c r="H7" s="25" t="s">
        <v>49</v>
      </c>
      <c r="J7" s="25" t="s">
        <v>50</v>
      </c>
      <c r="L7" s="25" t="s">
        <v>51</v>
      </c>
      <c r="N7" s="25" t="s">
        <v>49</v>
      </c>
      <c r="P7" s="25" t="s">
        <v>50</v>
      </c>
      <c r="R7" s="25" t="s">
        <v>51</v>
      </c>
    </row>
    <row r="8" spans="1:19">
      <c r="A8" s="18" t="s">
        <v>24</v>
      </c>
      <c r="C8" s="20">
        <v>5</v>
      </c>
      <c r="F8" s="20">
        <v>0</v>
      </c>
      <c r="H8" s="20">
        <v>1929623</v>
      </c>
      <c r="J8" s="20">
        <v>0</v>
      </c>
      <c r="L8" s="20">
        <v>1929623</v>
      </c>
      <c r="N8" s="20">
        <v>710220738</v>
      </c>
      <c r="P8" s="20">
        <v>0</v>
      </c>
      <c r="R8" s="20">
        <v>710220738</v>
      </c>
    </row>
    <row r="9" spans="1:19">
      <c r="A9" s="18" t="s">
        <v>24</v>
      </c>
      <c r="C9" s="20">
        <v>28</v>
      </c>
      <c r="F9" s="20">
        <v>25</v>
      </c>
      <c r="H9" s="20">
        <v>0</v>
      </c>
      <c r="J9" s="20">
        <v>0</v>
      </c>
      <c r="L9" s="20">
        <v>0</v>
      </c>
      <c r="N9" s="20">
        <v>57204794570</v>
      </c>
      <c r="P9" s="20">
        <v>0</v>
      </c>
      <c r="R9" s="20">
        <v>57204794570</v>
      </c>
    </row>
    <row r="10" spans="1:19">
      <c r="A10" s="18" t="s">
        <v>53</v>
      </c>
      <c r="C10" s="20">
        <v>21</v>
      </c>
      <c r="F10" s="20">
        <v>0</v>
      </c>
      <c r="H10" s="20">
        <v>0</v>
      </c>
      <c r="J10" s="20">
        <v>0</v>
      </c>
      <c r="L10" s="20">
        <v>0</v>
      </c>
      <c r="N10" s="20">
        <v>24709065</v>
      </c>
      <c r="P10" s="20">
        <v>0</v>
      </c>
      <c r="R10" s="20">
        <v>24709065</v>
      </c>
    </row>
    <row r="11" spans="1:19">
      <c r="A11" s="18" t="s">
        <v>53</v>
      </c>
      <c r="C11" s="20">
        <v>22</v>
      </c>
      <c r="F11" s="20">
        <v>27</v>
      </c>
      <c r="H11" s="20">
        <v>0</v>
      </c>
      <c r="J11" s="20">
        <v>0</v>
      </c>
      <c r="L11" s="20">
        <v>0</v>
      </c>
      <c r="N11" s="20">
        <v>1645051631</v>
      </c>
      <c r="P11" s="20">
        <v>0</v>
      </c>
      <c r="R11" s="20">
        <v>1645051631</v>
      </c>
    </row>
    <row r="12" spans="1:19">
      <c r="A12" s="18" t="s">
        <v>54</v>
      </c>
      <c r="C12" s="20">
        <v>1</v>
      </c>
      <c r="F12" s="20">
        <v>0</v>
      </c>
      <c r="H12" s="20">
        <v>0</v>
      </c>
      <c r="J12" s="20">
        <v>0</v>
      </c>
      <c r="L12" s="20">
        <v>0</v>
      </c>
      <c r="N12" s="20">
        <v>5046724</v>
      </c>
      <c r="P12" s="20">
        <v>0</v>
      </c>
      <c r="R12" s="20">
        <v>5046724</v>
      </c>
    </row>
    <row r="13" spans="1:19">
      <c r="A13" s="18" t="s">
        <v>53</v>
      </c>
      <c r="C13" s="20">
        <v>27</v>
      </c>
      <c r="F13" s="20">
        <v>22.5</v>
      </c>
      <c r="H13" s="20">
        <v>0</v>
      </c>
      <c r="J13" s="20">
        <v>0</v>
      </c>
      <c r="L13" s="20">
        <v>0</v>
      </c>
      <c r="N13" s="20">
        <v>708682178</v>
      </c>
      <c r="P13" s="20">
        <v>311012</v>
      </c>
      <c r="R13" s="20">
        <v>708371166</v>
      </c>
    </row>
    <row r="14" spans="1:19">
      <c r="A14" s="18" t="s">
        <v>24</v>
      </c>
      <c r="C14" s="20">
        <v>25</v>
      </c>
      <c r="F14" s="20">
        <v>26</v>
      </c>
      <c r="H14" s="20">
        <v>8547945205</v>
      </c>
      <c r="J14" s="20">
        <v>0</v>
      </c>
      <c r="L14" s="20">
        <v>8547945205</v>
      </c>
      <c r="N14" s="20">
        <v>96021917802</v>
      </c>
      <c r="P14" s="20">
        <v>57972069</v>
      </c>
      <c r="R14" s="20">
        <v>95963945733</v>
      </c>
    </row>
    <row r="15" spans="1:19">
      <c r="A15" s="18" t="s">
        <v>33</v>
      </c>
      <c r="C15" s="20">
        <v>30</v>
      </c>
      <c r="F15" s="20">
        <v>0</v>
      </c>
      <c r="H15" s="20">
        <v>1492724</v>
      </c>
      <c r="J15" s="20">
        <v>0</v>
      </c>
      <c r="L15" s="20">
        <v>1492724</v>
      </c>
      <c r="N15" s="20">
        <v>10951109</v>
      </c>
      <c r="P15" s="20">
        <v>0</v>
      </c>
      <c r="R15" s="20">
        <v>10951109</v>
      </c>
    </row>
    <row r="16" spans="1:19">
      <c r="A16" s="18" t="s">
        <v>24</v>
      </c>
      <c r="C16" s="20">
        <v>28</v>
      </c>
      <c r="F16" s="20">
        <v>26</v>
      </c>
      <c r="H16" s="20">
        <v>5321808218</v>
      </c>
      <c r="J16" s="20">
        <v>3357061</v>
      </c>
      <c r="L16" s="20">
        <v>5318451157</v>
      </c>
      <c r="N16" s="20">
        <v>5665150682</v>
      </c>
      <c r="P16" s="20">
        <v>10071182</v>
      </c>
      <c r="R16" s="20">
        <v>5655079500</v>
      </c>
    </row>
    <row r="17" spans="1:18">
      <c r="A17" s="18" t="s">
        <v>24</v>
      </c>
      <c r="C17" s="20">
        <v>2</v>
      </c>
      <c r="F17" s="20">
        <v>26</v>
      </c>
      <c r="H17" s="20">
        <v>359013676</v>
      </c>
      <c r="J17" s="20">
        <v>510744</v>
      </c>
      <c r="L17" s="20">
        <v>358502932</v>
      </c>
      <c r="N17" s="20">
        <v>359013676</v>
      </c>
      <c r="P17" s="20">
        <v>510744</v>
      </c>
      <c r="R17" s="20">
        <v>358502932</v>
      </c>
    </row>
    <row r="18" spans="1:18" ht="19.5" thickBot="1">
      <c r="H18" s="21">
        <f>SUM(H8:H17)</f>
        <v>14232189446</v>
      </c>
      <c r="I18" s="20">
        <f t="shared" ref="I18:R18" si="0">SUM(I8:I17)</f>
        <v>0</v>
      </c>
      <c r="J18" s="21">
        <f t="shared" si="0"/>
        <v>3867805</v>
      </c>
      <c r="K18" s="20">
        <f t="shared" si="0"/>
        <v>0</v>
      </c>
      <c r="L18" s="21">
        <f t="shared" si="0"/>
        <v>14228321641</v>
      </c>
      <c r="M18" s="20">
        <f t="shared" si="0"/>
        <v>0</v>
      </c>
      <c r="N18" s="21">
        <f t="shared" si="0"/>
        <v>162355538175</v>
      </c>
      <c r="O18" s="20">
        <f t="shared" si="0"/>
        <v>0</v>
      </c>
      <c r="P18" s="21">
        <f t="shared" si="0"/>
        <v>68865007</v>
      </c>
      <c r="Q18" s="20">
        <f t="shared" si="0"/>
        <v>0</v>
      </c>
      <c r="R18" s="21">
        <f t="shared" si="0"/>
        <v>162286673168</v>
      </c>
    </row>
    <row r="19" spans="1:18" ht="19.5" thickTop="1"/>
  </sheetData>
  <mergeCells count="6">
    <mergeCell ref="A2:R2"/>
    <mergeCell ref="A6:F6"/>
    <mergeCell ref="N6:R6"/>
    <mergeCell ref="H6:L6"/>
    <mergeCell ref="A3:S3"/>
    <mergeCell ref="A4:R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rightToLeft="1" zoomScaleNormal="100" workbookViewId="0">
      <selection activeCell="A4" sqref="A4:H4"/>
    </sheetView>
  </sheetViews>
  <sheetFormatPr defaultRowHeight="18.75"/>
  <cols>
    <col min="1" max="1" width="25.140625" style="18" customWidth="1"/>
    <col min="2" max="2" width="1" style="1" customWidth="1"/>
    <col min="3" max="3" width="25.140625" style="18" customWidth="1"/>
    <col min="4" max="4" width="1" style="1" customWidth="1"/>
    <col min="5" max="5" width="39.42578125" style="18" customWidth="1"/>
    <col min="6" max="7" width="1" style="1" customWidth="1"/>
    <col min="8" max="8" width="40.140625" style="18" customWidth="1"/>
    <col min="9" max="10" width="1" style="1" customWidth="1"/>
    <col min="11" max="11" width="9.140625" style="1" customWidth="1"/>
    <col min="12" max="16384" width="9.140625" style="1"/>
  </cols>
  <sheetData>
    <row r="2" spans="1:9" s="19" customFormat="1" ht="21">
      <c r="A2" s="31" t="s">
        <v>0</v>
      </c>
      <c r="B2" s="31"/>
      <c r="C2" s="31"/>
      <c r="D2" s="31"/>
      <c r="E2" s="31"/>
      <c r="F2" s="31"/>
      <c r="G2" s="31"/>
      <c r="H2" s="31"/>
    </row>
    <row r="3" spans="1:9" s="19" customFormat="1" ht="21">
      <c r="A3" s="31" t="s">
        <v>43</v>
      </c>
      <c r="B3" s="31"/>
      <c r="C3" s="31"/>
      <c r="D3" s="31"/>
      <c r="E3" s="31"/>
      <c r="F3" s="31"/>
      <c r="G3" s="31"/>
      <c r="H3" s="31"/>
    </row>
    <row r="4" spans="1:9" s="19" customFormat="1" ht="21">
      <c r="A4" s="31" t="s">
        <v>2</v>
      </c>
      <c r="B4" s="31"/>
      <c r="C4" s="31"/>
      <c r="D4" s="31"/>
      <c r="E4" s="31"/>
      <c r="F4" s="31"/>
      <c r="G4" s="31"/>
      <c r="H4" s="31"/>
    </row>
    <row r="5" spans="1:9" s="19" customFormat="1" ht="21"/>
    <row r="6" spans="1:9" s="19" customFormat="1" ht="21">
      <c r="A6" s="31" t="s">
        <v>56</v>
      </c>
      <c r="B6" s="31" t="s">
        <v>56</v>
      </c>
      <c r="C6" s="31" t="s">
        <v>56</v>
      </c>
      <c r="E6" s="31" t="s">
        <v>45</v>
      </c>
      <c r="F6" s="31" t="s">
        <v>45</v>
      </c>
      <c r="H6" s="31" t="s">
        <v>46</v>
      </c>
      <c r="I6" s="31" t="s">
        <v>46</v>
      </c>
    </row>
    <row r="7" spans="1:9" s="19" customFormat="1" ht="21">
      <c r="A7" s="31" t="s">
        <v>57</v>
      </c>
      <c r="C7" s="31" t="s">
        <v>18</v>
      </c>
      <c r="E7" s="31" t="s">
        <v>58</v>
      </c>
      <c r="H7" s="31" t="s">
        <v>58</v>
      </c>
    </row>
    <row r="8" spans="1:9">
      <c r="A8" s="18" t="s">
        <v>24</v>
      </c>
      <c r="C8" s="18" t="s">
        <v>25</v>
      </c>
      <c r="E8" s="20">
        <v>1929623</v>
      </c>
      <c r="H8" s="20">
        <v>710220738</v>
      </c>
    </row>
    <row r="9" spans="1:9">
      <c r="A9" s="18" t="s">
        <v>24</v>
      </c>
      <c r="C9" s="18" t="s">
        <v>59</v>
      </c>
      <c r="E9" s="20">
        <v>0</v>
      </c>
      <c r="H9" s="20">
        <v>57204794570</v>
      </c>
    </row>
    <row r="10" spans="1:9">
      <c r="A10" s="18" t="s">
        <v>53</v>
      </c>
      <c r="C10" s="18" t="s">
        <v>60</v>
      </c>
      <c r="E10" s="20">
        <v>0</v>
      </c>
      <c r="H10" s="20">
        <v>24709065</v>
      </c>
    </row>
    <row r="11" spans="1:9">
      <c r="A11" s="18" t="s">
        <v>53</v>
      </c>
      <c r="C11" s="18" t="s">
        <v>61</v>
      </c>
      <c r="E11" s="20">
        <v>0</v>
      </c>
      <c r="H11" s="20">
        <v>1645051631</v>
      </c>
    </row>
    <row r="12" spans="1:9">
      <c r="A12" s="18" t="s">
        <v>54</v>
      </c>
      <c r="C12" s="18" t="s">
        <v>62</v>
      </c>
      <c r="E12" s="20">
        <v>0</v>
      </c>
      <c r="H12" s="20">
        <v>5046724</v>
      </c>
    </row>
    <row r="13" spans="1:9">
      <c r="A13" s="18" t="s">
        <v>53</v>
      </c>
      <c r="C13" s="18" t="s">
        <v>63</v>
      </c>
      <c r="E13" s="20">
        <v>0</v>
      </c>
      <c r="H13" s="20">
        <v>708682178</v>
      </c>
    </row>
    <row r="14" spans="1:9">
      <c r="A14" s="18" t="s">
        <v>24</v>
      </c>
      <c r="C14" s="18" t="s">
        <v>29</v>
      </c>
      <c r="E14" s="20">
        <v>8547945205</v>
      </c>
      <c r="H14" s="20">
        <v>96021917802</v>
      </c>
    </row>
    <row r="15" spans="1:9">
      <c r="A15" s="18" t="s">
        <v>33</v>
      </c>
      <c r="C15" s="18" t="s">
        <v>34</v>
      </c>
      <c r="E15" s="20">
        <v>1492724</v>
      </c>
      <c r="H15" s="20">
        <v>10951109</v>
      </c>
    </row>
    <row r="16" spans="1:9">
      <c r="A16" s="18" t="s">
        <v>24</v>
      </c>
      <c r="C16" s="18" t="s">
        <v>37</v>
      </c>
      <c r="E16" s="20">
        <v>5321808218</v>
      </c>
      <c r="H16" s="20">
        <v>5665150682</v>
      </c>
    </row>
    <row r="17" spans="1:8">
      <c r="A17" s="18" t="s">
        <v>24</v>
      </c>
      <c r="C17" s="18" t="s">
        <v>40</v>
      </c>
      <c r="E17" s="20">
        <v>359013676</v>
      </c>
      <c r="H17" s="20">
        <v>359013676</v>
      </c>
    </row>
    <row r="18" spans="1:8" ht="19.5" thickBot="1">
      <c r="E18" s="21">
        <f>SUM(E8:E17)</f>
        <v>14232189446</v>
      </c>
      <c r="F18" s="20">
        <f t="shared" ref="F18:H18" si="0">SUM(F8:F17)</f>
        <v>0</v>
      </c>
      <c r="G18" s="20">
        <f t="shared" si="0"/>
        <v>0</v>
      </c>
      <c r="H18" s="21">
        <f t="shared" si="0"/>
        <v>162355538175</v>
      </c>
    </row>
    <row r="19" spans="1:8" ht="19.5" thickTop="1"/>
  </sheetData>
  <mergeCells count="10">
    <mergeCell ref="A2:H2"/>
    <mergeCell ref="A3:H3"/>
    <mergeCell ref="A4:H4"/>
    <mergeCell ref="A7"/>
    <mergeCell ref="C7"/>
    <mergeCell ref="A6:C6"/>
    <mergeCell ref="E7"/>
    <mergeCell ref="E6:F6"/>
    <mergeCell ref="H7"/>
    <mergeCell ref="H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rightToLeft="1" workbookViewId="0">
      <selection activeCell="N21" sqref="N21"/>
    </sheetView>
  </sheetViews>
  <sheetFormatPr defaultRowHeight="18.75"/>
  <cols>
    <col min="1" max="1" width="38.140625" style="18" customWidth="1"/>
    <col min="2" max="2" width="1" style="18" customWidth="1"/>
    <col min="3" max="3" width="9.140625" style="18" customWidth="1"/>
    <col min="4" max="4" width="1" style="18" customWidth="1"/>
    <col min="5" max="5" width="20.42578125" style="18" customWidth="1"/>
    <col min="6" max="6" width="1" style="18" customWidth="1"/>
    <col min="7" max="7" width="9.140625" style="18" customWidth="1"/>
    <col min="8" max="16384" width="9.140625" style="18"/>
  </cols>
  <sheetData>
    <row r="2" spans="1:5" ht="21">
      <c r="A2" s="31" t="s">
        <v>0</v>
      </c>
      <c r="B2" s="31"/>
      <c r="C2" s="31"/>
      <c r="D2" s="31"/>
      <c r="E2" s="31"/>
    </row>
    <row r="3" spans="1:5" ht="21">
      <c r="A3" s="31" t="s">
        <v>43</v>
      </c>
      <c r="B3" s="31"/>
      <c r="C3" s="31"/>
      <c r="D3" s="31"/>
      <c r="E3" s="31"/>
    </row>
    <row r="4" spans="1:5" ht="21">
      <c r="A4" s="31" t="s">
        <v>2</v>
      </c>
      <c r="B4" s="31"/>
      <c r="C4" s="31"/>
      <c r="D4" s="31"/>
      <c r="E4" s="31"/>
    </row>
    <row r="6" spans="1:5" ht="21">
      <c r="A6" s="31" t="s">
        <v>64</v>
      </c>
      <c r="B6" s="19"/>
      <c r="C6" s="31" t="s">
        <v>45</v>
      </c>
      <c r="D6" s="19"/>
      <c r="E6" s="31" t="s">
        <v>6</v>
      </c>
    </row>
    <row r="7" spans="1:5" ht="21">
      <c r="A7" s="31" t="s">
        <v>64</v>
      </c>
      <c r="B7" s="19"/>
      <c r="C7" s="31" t="s">
        <v>21</v>
      </c>
      <c r="D7" s="19"/>
      <c r="E7" s="31" t="s">
        <v>21</v>
      </c>
    </row>
    <row r="8" spans="1:5">
      <c r="A8" s="18" t="s">
        <v>64</v>
      </c>
      <c r="C8" s="20">
        <v>0</v>
      </c>
      <c r="E8" s="20">
        <v>2614654709</v>
      </c>
    </row>
    <row r="9" spans="1:5">
      <c r="A9" s="18" t="s">
        <v>65</v>
      </c>
      <c r="C9" s="20">
        <v>0</v>
      </c>
      <c r="E9" s="20">
        <v>63641333</v>
      </c>
    </row>
    <row r="10" spans="1:5">
      <c r="A10" s="18" t="s">
        <v>66</v>
      </c>
      <c r="C10" s="20">
        <v>0</v>
      </c>
      <c r="E10" s="20">
        <v>0</v>
      </c>
    </row>
    <row r="11" spans="1:5" ht="21.75" thickBot="1">
      <c r="A11" s="19" t="s">
        <v>52</v>
      </c>
      <c r="C11" s="21">
        <v>0</v>
      </c>
      <c r="E11" s="21">
        <v>2678296042</v>
      </c>
    </row>
    <row r="12" spans="1:5" ht="19.5" thickTop="1"/>
  </sheetData>
  <mergeCells count="8">
    <mergeCell ref="E7"/>
    <mergeCell ref="E6"/>
    <mergeCell ref="A2:E2"/>
    <mergeCell ref="A3:E3"/>
    <mergeCell ref="A4:E4"/>
    <mergeCell ref="A6:A7"/>
    <mergeCell ref="C7"/>
    <mergeCell ref="C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rightToLeft="1" tabSelected="1" workbookViewId="0">
      <selection activeCell="A4" sqref="A4:G4"/>
    </sheetView>
  </sheetViews>
  <sheetFormatPr defaultRowHeight="18.75"/>
  <cols>
    <col min="1" max="1" width="30.5703125" style="18" customWidth="1"/>
    <col min="2" max="2" width="1" style="18" customWidth="1"/>
    <col min="3" max="3" width="16.7109375" style="18" customWidth="1"/>
    <col min="4" max="4" width="1" style="18" customWidth="1"/>
    <col min="5" max="5" width="28.140625" style="18" customWidth="1"/>
    <col min="6" max="6" width="1" style="18" customWidth="1"/>
    <col min="7" max="7" width="38.5703125" style="18" customWidth="1"/>
    <col min="8" max="8" width="1" style="18" customWidth="1"/>
    <col min="9" max="9" width="9.140625" style="18" customWidth="1"/>
    <col min="10" max="16384" width="9.140625" style="18"/>
  </cols>
  <sheetData>
    <row r="2" spans="1:7" ht="21">
      <c r="A2" s="31" t="s">
        <v>0</v>
      </c>
      <c r="B2" s="31"/>
      <c r="C2" s="31"/>
      <c r="D2" s="31"/>
      <c r="E2" s="31"/>
      <c r="F2" s="31"/>
      <c r="G2" s="31"/>
    </row>
    <row r="3" spans="1:7" ht="21">
      <c r="A3" s="31" t="s">
        <v>43</v>
      </c>
      <c r="B3" s="31"/>
      <c r="C3" s="31"/>
      <c r="D3" s="31"/>
      <c r="E3" s="31"/>
      <c r="F3" s="31"/>
      <c r="G3" s="31"/>
    </row>
    <row r="4" spans="1:7" ht="21">
      <c r="A4" s="31" t="s">
        <v>2</v>
      </c>
      <c r="B4" s="31"/>
      <c r="C4" s="31"/>
      <c r="D4" s="31"/>
      <c r="E4" s="31"/>
      <c r="F4" s="31"/>
      <c r="G4" s="31"/>
    </row>
    <row r="6" spans="1:7" ht="21">
      <c r="A6" s="31" t="s">
        <v>47</v>
      </c>
      <c r="B6" s="19"/>
      <c r="C6" s="31" t="s">
        <v>21</v>
      </c>
      <c r="D6" s="19"/>
      <c r="E6" s="31" t="s">
        <v>55</v>
      </c>
      <c r="F6" s="19"/>
      <c r="G6" s="31" t="s">
        <v>12</v>
      </c>
    </row>
    <row r="7" spans="1:7">
      <c r="A7" s="18" t="s">
        <v>67</v>
      </c>
      <c r="C7" s="20">
        <v>0</v>
      </c>
      <c r="E7" s="18" t="s">
        <v>68</v>
      </c>
      <c r="G7" s="18" t="s">
        <v>68</v>
      </c>
    </row>
    <row r="8" spans="1:7">
      <c r="A8" s="18" t="s">
        <v>69</v>
      </c>
      <c r="C8" s="20">
        <v>0</v>
      </c>
      <c r="E8" s="18" t="s">
        <v>68</v>
      </c>
      <c r="G8" s="18" t="s">
        <v>68</v>
      </c>
    </row>
    <row r="9" spans="1:7">
      <c r="A9" s="18" t="s">
        <v>70</v>
      </c>
      <c r="C9" s="20">
        <v>14232189446</v>
      </c>
      <c r="E9" s="18" t="s">
        <v>71</v>
      </c>
      <c r="G9" s="18" t="s">
        <v>28</v>
      </c>
    </row>
    <row r="10" spans="1:7" ht="19.5" thickBot="1">
      <c r="C10" s="21">
        <f>SUM(C7:C9)</f>
        <v>14232189446</v>
      </c>
    </row>
    <row r="11" spans="1:7" ht="19.5" thickTop="1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جلد</vt:lpstr>
      <vt:lpstr>سهام</vt:lpstr>
      <vt:lpstr>سپرده</vt:lpstr>
      <vt:lpstr>سود اوراق بهادار و سپرده بانکی</vt:lpstr>
      <vt:lpstr>درآمد سپرده بانکی</vt:lpstr>
      <vt:lpstr>سایر درآمدها</vt:lpstr>
      <vt:lpstr>جمع درآمدها</vt:lpstr>
      <vt:lpstr>جلد!Print_Area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 Khalili</dc:creator>
  <cp:lastModifiedBy>Mina Khalili</cp:lastModifiedBy>
  <dcterms:created xsi:type="dcterms:W3CDTF">2024-02-26T07:38:18Z</dcterms:created>
  <dcterms:modified xsi:type="dcterms:W3CDTF">2024-02-26T09:42:08Z</dcterms:modified>
</cp:coreProperties>
</file>