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0" yWindow="0" windowWidth="28800" windowHeight="11130" firstSheet="1" activeTab="6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  <definedName name="_xlnm.Print_Area" localSheetId="4">'درآمد سپرده بانکی'!$A$1:$K$14</definedName>
  </definedNames>
  <calcPr calcId="162913"/>
</workbook>
</file>

<file path=xl/calcChain.xml><?xml version="1.0" encoding="utf-8"?>
<calcChain xmlns="http://schemas.openxmlformats.org/spreadsheetml/2006/main">
  <c r="D10" i="15" l="1"/>
  <c r="F10" i="15"/>
  <c r="H10" i="15"/>
  <c r="C10" i="15"/>
  <c r="F14" i="13"/>
  <c r="G14" i="13"/>
  <c r="H14" i="13"/>
  <c r="I14" i="13"/>
  <c r="E14" i="13"/>
  <c r="J14" i="7"/>
  <c r="K14" i="7"/>
  <c r="L14" i="7"/>
  <c r="M14" i="7"/>
  <c r="N14" i="7"/>
  <c r="O14" i="7"/>
  <c r="P14" i="7"/>
  <c r="Q14" i="7"/>
  <c r="R14" i="7"/>
  <c r="S14" i="7"/>
  <c r="I14" i="7"/>
  <c r="L14" i="6"/>
  <c r="M14" i="6"/>
  <c r="N14" i="6"/>
  <c r="O14" i="6"/>
  <c r="P14" i="6"/>
  <c r="Q14" i="6"/>
  <c r="R14" i="6"/>
  <c r="K14" i="6"/>
  <c r="W12" i="1"/>
  <c r="U12" i="1"/>
  <c r="V12" i="1"/>
  <c r="G12" i="1"/>
  <c r="E12" i="1"/>
  <c r="W10" i="1"/>
  <c r="W11" i="1"/>
  <c r="W9" i="1"/>
  <c r="U10" i="1"/>
  <c r="U11" i="1"/>
  <c r="U9" i="1"/>
  <c r="O12" i="1"/>
  <c r="K12" i="1"/>
  <c r="T10" i="1"/>
  <c r="V10" i="1" s="1"/>
  <c r="X10" i="1" s="1"/>
  <c r="Q10" i="1"/>
  <c r="G10" i="1"/>
  <c r="V9" i="1"/>
  <c r="X9" i="1" s="1"/>
  <c r="T9" i="1"/>
  <c r="T12" i="1" s="1"/>
  <c r="Q9" i="1"/>
  <c r="G9" i="1"/>
  <c r="X12" i="1" l="1"/>
</calcChain>
</file>

<file path=xl/sharedStrings.xml><?xml version="1.0" encoding="utf-8"?>
<sst xmlns="http://schemas.openxmlformats.org/spreadsheetml/2006/main" count="231" uniqueCount="75">
  <si>
    <t>صندوق سرمایه ‏گذاری خصوصی اکسیر زیست پارسیان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</si>
  <si>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</si>
  <si>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</si>
  <si>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</si>
  <si>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</si>
  <si>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</si>
  <si>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</si>
  <si>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</si>
  <si>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</si>
  <si>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</si>
  <si>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</si>
  <si>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</si>
  <si>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</si>
  <si>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</si>
  <si>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</si>
  <si>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</si>
  <si>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</si>
  <si>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</si>
  <si>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</si>
  <si>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</si>
  <si>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</si>
  <si>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</si>
  <si>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</si>
  <si>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</si>
  <si>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</si>
  <si>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</si>
  <si>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</si>
  <si>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</si>
  <si>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</si>
  <si>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</si>
  <si>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0.64%</t>
  </si>
  <si>
    <t>209.307.15206555.1</t>
  </si>
  <si>
    <t>سپرده بلند مدت</t>
  </si>
  <si>
    <t>1401/12/24</t>
  </si>
  <si>
    <t>0.00%</t>
  </si>
  <si>
    <t xml:space="preserve">بانک خاورمیانه سعادت آباد </t>
  </si>
  <si>
    <t>100610810707075396</t>
  </si>
  <si>
    <t>1402/05/30</t>
  </si>
  <si>
    <t>0.04%</t>
  </si>
  <si>
    <t>209.307.15206555.2</t>
  </si>
  <si>
    <t>1402/10/28</t>
  </si>
  <si>
    <t>209.307.15206555.3</t>
  </si>
  <si>
    <t>1402/11/02</t>
  </si>
  <si>
    <t>209.307.15206555.4</t>
  </si>
  <si>
    <t>1403/02/17</t>
  </si>
  <si>
    <t>31.26%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</si>
  <si>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</si>
  <si>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</si>
  <si>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</si>
  <si>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</si>
  <si>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</si>
  <si>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</si>
  <si>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</si>
  <si>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</si>
  <si>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</si>
  <si>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</si>
  <si>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</si>
  <si>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</si>
  <si>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</si>
  <si>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</si>
  <si>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</si>
  <si>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</si>
  <si>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</si>
  <si>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</si>
  <si>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</si>
  <si>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</si>
  <si>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</si>
  <si>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100.00%</t>
  </si>
  <si>
    <t>0.80%</t>
  </si>
  <si>
    <t>صورت وضعیت پورتفوی صندوق سرمایه‌گذاری
خصوصی اکسیر زیست پارسیان</t>
  </si>
  <si>
    <t>برای ماه منتهی به 31 اردیبهشت ماه 1403</t>
  </si>
  <si>
    <t>شرکت نیواد فارمد سلامت</t>
  </si>
  <si>
    <t>شرکت طبیب درمان پژوهش قلب</t>
  </si>
  <si>
    <t>شرکت آترا زیست آری</t>
  </si>
  <si>
    <t>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</si>
</sst>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name val="Calibri"/>
    </font>
    <font>
      <sz val="12"/>
      <name val="B Nazanin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1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165" fontId="6" fillId="0" borderId="0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6" fillId="0" borderId="0" xfId="1" applyNumberFormat="1" applyFont="1"/>
    <xf numFmtId="10" fontId="6" fillId="0" borderId="0" xfId="3" applyNumberFormat="1" applyFon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65" fontId="6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/>
    <xf numFmtId="0" fontId="6" fillId="0" borderId="0" xfId="1" applyFont="1" applyBorder="1" applyAlignment="1">
      <alignment horizontal="center" vertical="center"/>
    </xf>
    <xf numFmtId="10" fontId="6" fillId="0" borderId="0" xfId="3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1" applyFont="1" applyBorder="1"/>
    <xf numFmtId="3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8953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333500"/>
          <a:ext cx="3724910" cy="19177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7" zoomScaleNormal="100" workbookViewId="0">
      <selection activeCell="C17" sqref="C17"/>
    </sheetView>
  </sheetViews>
  <sheetFormatPr defaultColWidth="8.85546875" defaultRowHeight="15"/>
  <cols>
    <col min="1" max="1" width="8.85546875" style="3" customWidth="1"/>
    <col min="2" max="6" width="8.85546875" style="3"/>
    <col min="7" max="7" width="8.85546875" style="3" customWidth="1"/>
    <col min="8" max="16384" width="8.85546875" style="3"/>
  </cols>
  <sheetData>
    <row r="4" spans="1:9" ht="115.5" customHeight="1">
      <c r="A4" s="7" t="s">
        <v>69</v>
      </c>
      <c r="B4" s="7"/>
      <c r="C4" s="7"/>
      <c r="D4" s="7"/>
      <c r="E4" s="7"/>
      <c r="F4" s="7"/>
      <c r="G4" s="7"/>
      <c r="H4" s="7"/>
      <c r="I4" s="7"/>
    </row>
    <row r="5" spans="1:9" ht="58.5" customHeight="1">
      <c r="A5" s="6"/>
      <c r="B5" s="6"/>
      <c r="C5" s="6"/>
      <c r="D5" s="6"/>
      <c r="E5" s="6"/>
      <c r="F5" s="6"/>
      <c r="G5" s="6"/>
      <c r="H5" s="5"/>
    </row>
    <row r="6" spans="1:9" ht="91.5" customHeight="1">
      <c r="A6" s="6"/>
      <c r="B6" s="6"/>
      <c r="C6" s="6"/>
      <c r="D6" s="6"/>
      <c r="E6" s="6"/>
      <c r="F6" s="6"/>
      <c r="G6" s="6"/>
      <c r="H6" s="5"/>
    </row>
    <row r="7" spans="1:9" ht="33.75">
      <c r="A7" s="6"/>
      <c r="B7" s="6"/>
      <c r="C7" s="6"/>
      <c r="D7" s="6"/>
      <c r="E7" s="6"/>
      <c r="F7" s="6"/>
      <c r="G7" s="6"/>
      <c r="H7" s="5"/>
    </row>
    <row r="8" spans="1:9" ht="108" customHeight="1">
      <c r="A8" s="6"/>
      <c r="B8" s="6"/>
      <c r="C8" s="6"/>
      <c r="D8" s="6"/>
      <c r="E8" s="6"/>
      <c r="F8" s="6"/>
      <c r="G8" s="6"/>
      <c r="H8" s="5"/>
    </row>
    <row r="10" spans="1:9" ht="30" customHeight="1">
      <c r="A10" s="4" t="s">
        <v>70</v>
      </c>
      <c r="B10" s="4"/>
      <c r="C10" s="4"/>
      <c r="D10" s="4"/>
      <c r="E10" s="4"/>
      <c r="F10" s="4"/>
      <c r="G10" s="4"/>
      <c r="H10" s="4"/>
      <c r="I10" s="4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2"/>
  <sheetViews>
    <sheetView rightToLeft="1" view="pageBreakPreview" zoomScale="60" zoomScaleNormal="100" workbookViewId="0">
      <selection activeCell="G31" sqref="G31"/>
    </sheetView>
  </sheetViews>
  <sheetFormatPr defaultRowHeight="18.75"/>
  <cols>
    <col min="1" max="1" width="26.5703125" style="17" customWidth="1"/>
    <col min="2" max="2" width="1" style="17" customWidth="1"/>
    <col min="3" max="3" width="12.7109375" style="17" customWidth="1"/>
    <col min="4" max="4" width="1" style="17" customWidth="1"/>
    <col min="5" max="5" width="23.42578125" style="17" customWidth="1"/>
    <col min="6" max="6" width="1" style="17" customWidth="1"/>
    <col min="7" max="7" width="23.42578125" style="17" customWidth="1"/>
    <col min="8" max="8" width="1" style="17" customWidth="1"/>
    <col min="9" max="9" width="11.85546875" style="17" customWidth="1"/>
    <col min="10" max="10" width="1" style="17" customWidth="1"/>
    <col min="11" max="11" width="23.42578125" style="17" customWidth="1"/>
    <col min="12" max="12" width="1" style="17" customWidth="1"/>
    <col min="13" max="13" width="9.28515625" style="17" customWidth="1"/>
    <col min="14" max="14" width="1" style="17" customWidth="1"/>
    <col min="15" max="15" width="23.42578125" style="17" customWidth="1"/>
    <col min="16" max="16" width="1" style="17" customWidth="1"/>
    <col min="17" max="17" width="13.28515625" style="17" customWidth="1"/>
    <col min="18" max="18" width="1" style="17" customWidth="1"/>
    <col min="19" max="19" width="0.42578125" style="17" customWidth="1"/>
    <col min="20" max="20" width="1" style="17" customWidth="1"/>
    <col min="21" max="21" width="23.42578125" style="17" customWidth="1"/>
    <col min="22" max="22" width="1" style="17" customWidth="1"/>
    <col min="23" max="23" width="23.42578125" style="17" customWidth="1"/>
    <col min="24" max="24" width="1" style="17" customWidth="1"/>
    <col min="25" max="25" width="37" style="17" customWidth="1"/>
    <col min="26" max="26" width="1" style="1" customWidth="1"/>
    <col min="27" max="27" width="9.140625" style="1" customWidth="1"/>
    <col min="28" max="16384" width="9.140625" style="1"/>
  </cols>
  <sheetData>
    <row r="2" spans="1:25" ht="2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21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ht="21">
      <c r="A6" s="37" t="s">
        <v>3</v>
      </c>
      <c r="C6" s="41" t="s">
        <v>4</v>
      </c>
      <c r="D6" s="41" t="s">
        <v>4</v>
      </c>
      <c r="E6" s="41" t="s">
        <v>4</v>
      </c>
      <c r="F6" s="41" t="s">
        <v>4</v>
      </c>
      <c r="G6" s="41" t="s">
        <v>4</v>
      </c>
      <c r="I6" s="41" t="s">
        <v>5</v>
      </c>
      <c r="J6" s="41" t="s">
        <v>5</v>
      </c>
      <c r="K6" s="41" t="s">
        <v>5</v>
      </c>
      <c r="L6" s="41" t="s">
        <v>5</v>
      </c>
      <c r="M6" s="41" t="s">
        <v>5</v>
      </c>
      <c r="N6" s="41" t="s">
        <v>5</v>
      </c>
      <c r="O6" s="41" t="s">
        <v>5</v>
      </c>
      <c r="Q6" s="41" t="s">
        <v>6</v>
      </c>
      <c r="R6" s="41" t="s">
        <v>6</v>
      </c>
      <c r="S6" s="41" t="s">
        <v>6</v>
      </c>
      <c r="T6" s="41" t="s">
        <v>6</v>
      </c>
      <c r="U6" s="41" t="s">
        <v>6</v>
      </c>
      <c r="V6" s="41" t="s">
        <v>6</v>
      </c>
      <c r="W6" s="41" t="s">
        <v>6</v>
      </c>
      <c r="X6" s="41" t="s">
        <v>6</v>
      </c>
      <c r="Y6" s="41" t="s">
        <v>6</v>
      </c>
    </row>
    <row r="7" spans="1:25" ht="21">
      <c r="A7" s="37" t="s">
        <v>3</v>
      </c>
      <c r="C7" s="37" t="s">
        <v>7</v>
      </c>
      <c r="E7" s="37" t="s">
        <v>8</v>
      </c>
      <c r="G7" s="37" t="s">
        <v>9</v>
      </c>
      <c r="I7" s="41" t="s">
        <v>10</v>
      </c>
      <c r="J7" s="41" t="s">
        <v>10</v>
      </c>
      <c r="K7" s="41" t="s">
        <v>10</v>
      </c>
      <c r="M7" s="41" t="s">
        <v>11</v>
      </c>
      <c r="N7" s="41" t="s">
        <v>11</v>
      </c>
      <c r="O7" s="41" t="s">
        <v>11</v>
      </c>
      <c r="Q7" s="37" t="s">
        <v>7</v>
      </c>
      <c r="S7" s="37" t="s">
        <v>12</v>
      </c>
      <c r="U7" s="37" t="s">
        <v>8</v>
      </c>
      <c r="W7" s="37" t="s">
        <v>9</v>
      </c>
      <c r="Y7" s="37" t="s">
        <v>13</v>
      </c>
    </row>
    <row r="8" spans="1:25" ht="21">
      <c r="A8" s="37" t="s">
        <v>3</v>
      </c>
      <c r="C8" s="37" t="s">
        <v>7</v>
      </c>
      <c r="E8" s="37" t="s">
        <v>8</v>
      </c>
      <c r="G8" s="37" t="s">
        <v>9</v>
      </c>
      <c r="I8" s="37" t="s">
        <v>7</v>
      </c>
      <c r="K8" s="37" t="s">
        <v>8</v>
      </c>
      <c r="M8" s="37" t="s">
        <v>7</v>
      </c>
      <c r="O8" s="37" t="s">
        <v>14</v>
      </c>
      <c r="Q8" s="37" t="s">
        <v>7</v>
      </c>
      <c r="S8" s="37" t="s">
        <v>12</v>
      </c>
      <c r="U8" s="37" t="s">
        <v>8</v>
      </c>
      <c r="W8" s="37" t="s">
        <v>9</v>
      </c>
      <c r="Y8" s="37" t="s">
        <v>13</v>
      </c>
    </row>
    <row r="9" spans="1:25">
      <c r="A9" s="8" t="s">
        <v>71</v>
      </c>
      <c r="B9" s="8"/>
      <c r="C9" s="9">
        <v>12680000</v>
      </c>
      <c r="D9" s="10"/>
      <c r="E9" s="18">
        <v>400000000000</v>
      </c>
      <c r="F9" s="20"/>
      <c r="G9" s="18">
        <f>E9</f>
        <v>400000000000</v>
      </c>
      <c r="H9" s="20"/>
      <c r="I9" s="9"/>
      <c r="J9" s="20"/>
      <c r="K9" s="9">
        <v>0</v>
      </c>
      <c r="L9" s="20"/>
      <c r="M9" s="20"/>
      <c r="N9" s="20"/>
      <c r="O9" s="20">
        <v>0</v>
      </c>
      <c r="P9" s="20"/>
      <c r="Q9" s="18">
        <f>C9</f>
        <v>12680000</v>
      </c>
      <c r="R9" s="20"/>
      <c r="S9" s="20"/>
      <c r="T9" s="19">
        <f>K9+E9</f>
        <v>400000000000</v>
      </c>
      <c r="U9" s="18">
        <f>E9</f>
        <v>400000000000</v>
      </c>
      <c r="V9" s="18">
        <f>T9</f>
        <v>400000000000</v>
      </c>
      <c r="W9" s="18">
        <f>U9</f>
        <v>400000000000</v>
      </c>
      <c r="X9" s="21" t="e">
        <f>V9/AE8</f>
        <v>#DIV/0!</v>
      </c>
      <c r="Y9" s="23"/>
    </row>
    <row r="10" spans="1:25">
      <c r="A10" s="8" t="s">
        <v>72</v>
      </c>
      <c r="B10" s="8"/>
      <c r="C10" s="9">
        <v>68727</v>
      </c>
      <c r="D10" s="8"/>
      <c r="E10" s="18">
        <v>420000000000</v>
      </c>
      <c r="F10" s="24"/>
      <c r="G10" s="19">
        <f>E10</f>
        <v>420000000000</v>
      </c>
      <c r="H10" s="24"/>
      <c r="I10" s="18"/>
      <c r="J10" s="24"/>
      <c r="K10" s="18">
        <v>0</v>
      </c>
      <c r="L10" s="24"/>
      <c r="M10" s="24"/>
      <c r="N10" s="24"/>
      <c r="O10" s="20">
        <v>0</v>
      </c>
      <c r="P10" s="24"/>
      <c r="Q10" s="19">
        <f>C10</f>
        <v>68727</v>
      </c>
      <c r="R10" s="24"/>
      <c r="S10" s="24"/>
      <c r="T10" s="19">
        <f>K10+E10</f>
        <v>420000000000</v>
      </c>
      <c r="U10" s="18">
        <f t="shared" ref="U10:U11" si="0">E10</f>
        <v>420000000000</v>
      </c>
      <c r="V10" s="19">
        <f>T10</f>
        <v>420000000000</v>
      </c>
      <c r="W10" s="18">
        <f t="shared" ref="W10:W11" si="1">U10</f>
        <v>420000000000</v>
      </c>
      <c r="X10" s="21" t="e">
        <f>V10/AE8</f>
        <v>#DIV/0!</v>
      </c>
      <c r="Y10" s="23"/>
    </row>
    <row r="11" spans="1:25" ht="19.5" thickBot="1">
      <c r="A11" s="8" t="s">
        <v>73</v>
      </c>
      <c r="B11" s="8"/>
      <c r="C11" s="9" t="s">
        <v>74</v>
      </c>
      <c r="D11" s="8"/>
      <c r="E11" s="13">
        <v>219375000000</v>
      </c>
      <c r="F11" s="24"/>
      <c r="G11" s="14">
        <v>219375000000</v>
      </c>
      <c r="H11" s="24"/>
      <c r="I11" s="18"/>
      <c r="J11" s="24"/>
      <c r="K11" s="13"/>
      <c r="L11" s="24"/>
      <c r="M11" s="24"/>
      <c r="N11" s="24"/>
      <c r="O11" s="15">
        <v>0</v>
      </c>
      <c r="P11" s="24"/>
      <c r="Q11" s="14" t="s">
        <v>74</v>
      </c>
      <c r="R11" s="24"/>
      <c r="S11" s="24"/>
      <c r="T11" s="19"/>
      <c r="U11" s="13">
        <f t="shared" si="0"/>
        <v>219375000000</v>
      </c>
      <c r="V11" s="19"/>
      <c r="W11" s="13">
        <f t="shared" si="1"/>
        <v>219375000000</v>
      </c>
      <c r="X11" s="21"/>
      <c r="Y11" s="22"/>
    </row>
    <row r="12" spans="1:25" ht="19.5" thickTop="1">
      <c r="A12" s="8"/>
      <c r="B12" s="8"/>
      <c r="C12" s="8"/>
      <c r="D12" s="8"/>
      <c r="E12" s="11">
        <f>SUM(E9:E11)</f>
        <v>1039375000000</v>
      </c>
      <c r="F12" s="8"/>
      <c r="G12" s="11">
        <f>SUM(G9:G11)</f>
        <v>1039375000000</v>
      </c>
      <c r="H12" s="8"/>
      <c r="I12" s="8"/>
      <c r="J12" s="8"/>
      <c r="K12" s="11">
        <f>SUM(K10)</f>
        <v>0</v>
      </c>
      <c r="L12" s="8"/>
      <c r="M12" s="8"/>
      <c r="N12" s="8"/>
      <c r="O12" s="10">
        <f>SUM(O9:O10)</f>
        <v>0</v>
      </c>
      <c r="P12" s="8"/>
      <c r="Q12" s="8"/>
      <c r="R12" s="8"/>
      <c r="S12" s="8"/>
      <c r="T12" s="11">
        <f>SUM(T9:T10)</f>
        <v>820000000000</v>
      </c>
      <c r="U12" s="11">
        <f>SUM(U9:U11)</f>
        <v>1039375000000</v>
      </c>
      <c r="V12" s="11">
        <f t="shared" ref="V12:W12" si="2">SUM(V9:V11)</f>
        <v>820000000000</v>
      </c>
      <c r="W12" s="11">
        <f>SUM(W9:W11)</f>
        <v>1039375000000</v>
      </c>
      <c r="X12" s="12" t="e">
        <f>V12/AE8</f>
        <v>#DIV/0!</v>
      </c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rightToLeft="1" view="pageBreakPreview" zoomScale="60" zoomScaleNormal="100" workbookViewId="0">
      <selection activeCell="A4" sqref="A4:S4"/>
    </sheetView>
  </sheetViews>
  <sheetFormatPr defaultRowHeight="18.75"/>
  <cols>
    <col min="1" max="1" width="23.42578125" style="30" customWidth="1"/>
    <col min="2" max="2" width="1" style="30" customWidth="1"/>
    <col min="3" max="3" width="30.140625" style="30" customWidth="1"/>
    <col min="4" max="4" width="1" style="30" customWidth="1"/>
    <col min="5" max="5" width="17.42578125" style="30" customWidth="1"/>
    <col min="6" max="6" width="1" style="30" customWidth="1"/>
    <col min="7" max="7" width="16.28515625" style="30" customWidth="1"/>
    <col min="8" max="8" width="1" style="30" customWidth="1"/>
    <col min="9" max="9" width="14.28515625" style="30" customWidth="1"/>
    <col min="10" max="10" width="1" style="30" customWidth="1"/>
    <col min="11" max="11" width="19.140625" style="30" customWidth="1"/>
    <col min="12" max="12" width="1" style="30" customWidth="1"/>
    <col min="13" max="13" width="31.28515625" style="31" customWidth="1"/>
    <col min="14" max="14" width="1" style="31" customWidth="1"/>
    <col min="15" max="15" width="20.42578125" style="31" customWidth="1"/>
    <col min="16" max="16" width="1.28515625" style="30" customWidth="1"/>
    <col min="17" max="17" width="20.28515625" style="30" customWidth="1"/>
    <col min="18" max="18" width="1" style="30" customWidth="1"/>
    <col min="19" max="19" width="30.85546875" style="30" customWidth="1"/>
    <col min="20" max="20" width="1" style="30" customWidth="1"/>
    <col min="21" max="21" width="9.140625" style="30" customWidth="1"/>
    <col min="22" max="16384" width="9.140625" style="17"/>
  </cols>
  <sheetData>
    <row r="2" spans="1:19" ht="2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1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1">
      <c r="A6" s="37" t="s">
        <v>18</v>
      </c>
      <c r="C6" s="37" t="s">
        <v>19</v>
      </c>
      <c r="D6" s="37" t="s">
        <v>19</v>
      </c>
      <c r="E6" s="37" t="s">
        <v>19</v>
      </c>
      <c r="F6" s="37" t="s">
        <v>19</v>
      </c>
      <c r="G6" s="37" t="s">
        <v>19</v>
      </c>
      <c r="H6" s="37" t="s">
        <v>19</v>
      </c>
      <c r="I6" s="37" t="s">
        <v>19</v>
      </c>
      <c r="K6" s="37" t="s">
        <v>4</v>
      </c>
      <c r="M6" s="40" t="s">
        <v>5</v>
      </c>
      <c r="N6" s="40" t="s">
        <v>5</v>
      </c>
      <c r="O6" s="40" t="s">
        <v>5</v>
      </c>
      <c r="Q6" s="37" t="s">
        <v>6</v>
      </c>
      <c r="R6" s="37" t="s">
        <v>6</v>
      </c>
      <c r="S6" s="37" t="s">
        <v>6</v>
      </c>
    </row>
    <row r="7" spans="1:19" ht="21">
      <c r="A7" s="37" t="s">
        <v>18</v>
      </c>
      <c r="C7" s="37" t="s">
        <v>20</v>
      </c>
      <c r="E7" s="37" t="s">
        <v>21</v>
      </c>
      <c r="G7" s="37" t="s">
        <v>22</v>
      </c>
      <c r="I7" s="37" t="s">
        <v>16</v>
      </c>
      <c r="K7" s="37" t="s">
        <v>23</v>
      </c>
      <c r="M7" s="40" t="s">
        <v>24</v>
      </c>
      <c r="O7" s="40" t="s">
        <v>25</v>
      </c>
      <c r="Q7" s="37" t="s">
        <v>23</v>
      </c>
      <c r="S7" s="37" t="s">
        <v>17</v>
      </c>
    </row>
    <row r="8" spans="1:19" ht="21">
      <c r="A8" s="32" t="s">
        <v>26</v>
      </c>
      <c r="C8" s="30" t="s">
        <v>27</v>
      </c>
      <c r="E8" s="30" t="s">
        <v>28</v>
      </c>
      <c r="G8" s="30" t="s">
        <v>29</v>
      </c>
      <c r="I8" s="31">
        <v>0</v>
      </c>
      <c r="K8" s="31">
        <v>41924794369</v>
      </c>
      <c r="M8" s="31">
        <v>668937331667</v>
      </c>
      <c r="O8" s="31">
        <v>701000910000</v>
      </c>
      <c r="Q8" s="31">
        <v>9861216036</v>
      </c>
      <c r="S8" s="30" t="s">
        <v>30</v>
      </c>
    </row>
    <row r="9" spans="1:19" ht="21">
      <c r="A9" s="32" t="s">
        <v>26</v>
      </c>
      <c r="C9" s="30" t="s">
        <v>31</v>
      </c>
      <c r="E9" s="30" t="s">
        <v>32</v>
      </c>
      <c r="G9" s="30" t="s">
        <v>33</v>
      </c>
      <c r="I9" s="31">
        <v>26</v>
      </c>
      <c r="K9" s="31">
        <v>400000000000</v>
      </c>
      <c r="M9" s="31">
        <v>6553424659</v>
      </c>
      <c r="O9" s="31">
        <v>406553424659</v>
      </c>
      <c r="Q9" s="31">
        <v>0</v>
      </c>
      <c r="S9" s="30" t="s">
        <v>34</v>
      </c>
    </row>
    <row r="10" spans="1:19" ht="21">
      <c r="A10" s="32" t="s">
        <v>35</v>
      </c>
      <c r="C10" s="30" t="s">
        <v>36</v>
      </c>
      <c r="E10" s="30" t="s">
        <v>28</v>
      </c>
      <c r="G10" s="30" t="s">
        <v>37</v>
      </c>
      <c r="I10" s="31">
        <v>0</v>
      </c>
      <c r="K10" s="31">
        <v>367681763</v>
      </c>
      <c r="M10" s="31">
        <v>220000264481</v>
      </c>
      <c r="O10" s="31">
        <v>219680790000</v>
      </c>
      <c r="Q10" s="31">
        <v>687156244</v>
      </c>
      <c r="S10" s="30" t="s">
        <v>38</v>
      </c>
    </row>
    <row r="11" spans="1:19" ht="21">
      <c r="A11" s="32" t="s">
        <v>26</v>
      </c>
      <c r="C11" s="30" t="s">
        <v>39</v>
      </c>
      <c r="E11" s="30" t="s">
        <v>32</v>
      </c>
      <c r="G11" s="30" t="s">
        <v>40</v>
      </c>
      <c r="I11" s="31">
        <v>26</v>
      </c>
      <c r="K11" s="31">
        <v>241000000000</v>
      </c>
      <c r="M11" s="31">
        <v>2749589044</v>
      </c>
      <c r="O11" s="31">
        <v>243749589044</v>
      </c>
      <c r="Q11" s="31">
        <v>0</v>
      </c>
      <c r="S11" s="30" t="s">
        <v>34</v>
      </c>
    </row>
    <row r="12" spans="1:19" ht="21">
      <c r="A12" s="32" t="s">
        <v>26</v>
      </c>
      <c r="C12" s="30" t="s">
        <v>41</v>
      </c>
      <c r="E12" s="30" t="s">
        <v>32</v>
      </c>
      <c r="G12" s="30" t="s">
        <v>42</v>
      </c>
      <c r="I12" s="31">
        <v>26</v>
      </c>
      <c r="K12" s="31">
        <v>18000000000</v>
      </c>
      <c r="M12" s="31">
        <v>512876714</v>
      </c>
      <c r="O12" s="31">
        <v>18512876714</v>
      </c>
      <c r="Q12" s="31">
        <v>0</v>
      </c>
      <c r="S12" s="30" t="s">
        <v>34</v>
      </c>
    </row>
    <row r="13" spans="1:19" ht="21">
      <c r="A13" s="32" t="s">
        <v>26</v>
      </c>
      <c r="C13" s="30" t="s">
        <v>43</v>
      </c>
      <c r="E13" s="30" t="s">
        <v>32</v>
      </c>
      <c r="G13" s="30" t="s">
        <v>44</v>
      </c>
      <c r="I13" s="31">
        <v>28</v>
      </c>
      <c r="K13" s="31">
        <v>0</v>
      </c>
      <c r="M13" s="31">
        <v>481000000000</v>
      </c>
      <c r="O13" s="31">
        <v>0</v>
      </c>
      <c r="Q13" s="31">
        <v>481000000000</v>
      </c>
      <c r="S13" s="30" t="s">
        <v>45</v>
      </c>
    </row>
    <row r="14" spans="1:19" ht="19.5" thickBot="1">
      <c r="K14" s="33">
        <f>SUM(K8:K13)</f>
        <v>701292476132</v>
      </c>
      <c r="L14" s="31">
        <f t="shared" ref="L14:S14" si="0">SUM(L8:L13)</f>
        <v>0</v>
      </c>
      <c r="M14" s="33">
        <f t="shared" si="0"/>
        <v>1379753486565</v>
      </c>
      <c r="N14" s="31">
        <f t="shared" si="0"/>
        <v>0</v>
      </c>
      <c r="O14" s="33">
        <f t="shared" si="0"/>
        <v>1589497590417</v>
      </c>
      <c r="P14" s="31">
        <f t="shared" si="0"/>
        <v>0</v>
      </c>
      <c r="Q14" s="33">
        <f t="shared" si="0"/>
        <v>491548372280</v>
      </c>
      <c r="R14" s="31">
        <f t="shared" si="0"/>
        <v>0</v>
      </c>
      <c r="S14" s="34"/>
    </row>
    <row r="15" spans="1:19" ht="19.5" thickTop="1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paperSize="9" scale="5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view="pageBreakPreview" zoomScale="60" zoomScaleNormal="100" workbookViewId="0">
      <selection activeCell="K27" sqref="K27"/>
    </sheetView>
  </sheetViews>
  <sheetFormatPr defaultRowHeight="18.75"/>
  <cols>
    <col min="1" max="1" width="27.42578125" style="17" customWidth="1"/>
    <col min="2" max="2" width="1" style="17" customWidth="1"/>
    <col min="3" max="3" width="19.7109375" style="17" customWidth="1"/>
    <col min="4" max="4" width="1" style="17" customWidth="1"/>
    <col min="5" max="5" width="0.42578125" style="17" customWidth="1"/>
    <col min="6" max="6" width="1" style="17" customWidth="1"/>
    <col min="7" max="7" width="16.28515625" style="17" customWidth="1"/>
    <col min="8" max="8" width="1.28515625" style="17" customWidth="1"/>
    <col min="9" max="9" width="19" style="17" customWidth="1"/>
    <col min="10" max="10" width="1" style="17" customWidth="1"/>
    <col min="11" max="11" width="25.42578125" style="17" customWidth="1"/>
    <col min="12" max="12" width="1" style="17" customWidth="1"/>
    <col min="13" max="13" width="16" style="17" customWidth="1"/>
    <col min="14" max="14" width="1" style="17" customWidth="1"/>
    <col min="15" max="15" width="19.5703125" style="17" customWidth="1"/>
    <col min="16" max="16" width="1" style="17" customWidth="1"/>
    <col min="17" max="17" width="14.28515625" style="17" customWidth="1"/>
    <col min="18" max="18" width="1" style="17" customWidth="1"/>
    <col min="19" max="19" width="19.140625" style="17" customWidth="1"/>
    <col min="20" max="20" width="1" style="17" customWidth="1"/>
    <col min="21" max="21" width="9.140625" style="17" customWidth="1"/>
    <col min="22" max="16384" width="9.140625" style="17"/>
  </cols>
  <sheetData>
    <row r="2" spans="1:19" ht="2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1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6" spans="1:19" ht="21">
      <c r="A6" s="38" t="s">
        <v>47</v>
      </c>
      <c r="B6" s="38" t="s">
        <v>47</v>
      </c>
      <c r="C6" s="38" t="s">
        <v>47</v>
      </c>
      <c r="D6" s="38" t="s">
        <v>47</v>
      </c>
      <c r="E6" s="38" t="s">
        <v>47</v>
      </c>
      <c r="F6" s="38" t="s">
        <v>47</v>
      </c>
      <c r="G6" s="38" t="s">
        <v>47</v>
      </c>
      <c r="H6" s="27"/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27"/>
      <c r="O6" s="38" t="s">
        <v>49</v>
      </c>
      <c r="P6" s="38" t="s">
        <v>49</v>
      </c>
      <c r="Q6" s="38" t="s">
        <v>49</v>
      </c>
      <c r="R6" s="38" t="s">
        <v>49</v>
      </c>
      <c r="S6" s="38" t="s">
        <v>49</v>
      </c>
    </row>
    <row r="7" spans="1:19" ht="21">
      <c r="A7" s="38" t="s">
        <v>50</v>
      </c>
      <c r="B7" s="27"/>
      <c r="C7" s="38" t="s">
        <v>51</v>
      </c>
      <c r="D7" s="27"/>
      <c r="E7" s="38" t="s">
        <v>15</v>
      </c>
      <c r="F7" s="27"/>
      <c r="G7" s="38" t="s">
        <v>16</v>
      </c>
      <c r="H7" s="27"/>
      <c r="I7" s="38" t="s">
        <v>52</v>
      </c>
      <c r="J7" s="27"/>
      <c r="K7" s="38" t="s">
        <v>53</v>
      </c>
      <c r="L7" s="27"/>
      <c r="M7" s="38" t="s">
        <v>54</v>
      </c>
      <c r="N7" s="27"/>
      <c r="O7" s="38" t="s">
        <v>52</v>
      </c>
      <c r="P7" s="27"/>
      <c r="Q7" s="38" t="s">
        <v>53</v>
      </c>
      <c r="R7" s="27"/>
      <c r="S7" s="38" t="s">
        <v>54</v>
      </c>
    </row>
    <row r="8" spans="1:19" ht="21">
      <c r="A8" s="29" t="s">
        <v>26</v>
      </c>
      <c r="B8" s="27"/>
      <c r="C8" s="28">
        <v>5</v>
      </c>
      <c r="D8" s="27"/>
      <c r="E8" s="27" t="s">
        <v>55</v>
      </c>
      <c r="F8" s="27"/>
      <c r="G8" s="28">
        <v>0</v>
      </c>
      <c r="H8" s="27"/>
      <c r="I8" s="28">
        <v>121441250</v>
      </c>
      <c r="J8" s="27"/>
      <c r="K8" s="28">
        <v>0</v>
      </c>
      <c r="L8" s="27"/>
      <c r="M8" s="28">
        <v>121441250</v>
      </c>
      <c r="N8" s="27"/>
      <c r="O8" s="28">
        <v>179259348</v>
      </c>
      <c r="P8" s="27"/>
      <c r="Q8" s="28">
        <v>0</v>
      </c>
      <c r="R8" s="27"/>
      <c r="S8" s="28">
        <v>179259348</v>
      </c>
    </row>
    <row r="9" spans="1:19" ht="21">
      <c r="A9" s="29" t="s">
        <v>26</v>
      </c>
      <c r="B9" s="27"/>
      <c r="C9" s="28">
        <v>25</v>
      </c>
      <c r="D9" s="27"/>
      <c r="E9" s="27" t="s">
        <v>55</v>
      </c>
      <c r="F9" s="27"/>
      <c r="G9" s="28">
        <v>26</v>
      </c>
      <c r="H9" s="27"/>
      <c r="I9" s="28">
        <v>4848506629</v>
      </c>
      <c r="J9" s="27"/>
      <c r="K9" s="28">
        <v>-29750248</v>
      </c>
      <c r="L9" s="27"/>
      <c r="M9" s="28">
        <v>4878256877</v>
      </c>
      <c r="N9" s="27"/>
      <c r="O9" s="28">
        <v>13676712333</v>
      </c>
      <c r="P9" s="27"/>
      <c r="Q9" s="28">
        <v>26973484</v>
      </c>
      <c r="R9" s="27"/>
      <c r="S9" s="28">
        <v>13649738849</v>
      </c>
    </row>
    <row r="10" spans="1:19" ht="21">
      <c r="A10" s="29" t="s">
        <v>35</v>
      </c>
      <c r="B10" s="27"/>
      <c r="C10" s="28">
        <v>30</v>
      </c>
      <c r="D10" s="27"/>
      <c r="E10" s="27" t="s">
        <v>55</v>
      </c>
      <c r="F10" s="27"/>
      <c r="G10" s="28">
        <v>0</v>
      </c>
      <c r="H10" s="27"/>
      <c r="I10" s="28">
        <v>264481</v>
      </c>
      <c r="J10" s="27"/>
      <c r="K10" s="28">
        <v>0</v>
      </c>
      <c r="L10" s="27"/>
      <c r="M10" s="28">
        <v>264481</v>
      </c>
      <c r="N10" s="27"/>
      <c r="O10" s="28">
        <v>1815036</v>
      </c>
      <c r="P10" s="27"/>
      <c r="Q10" s="28">
        <v>0</v>
      </c>
      <c r="R10" s="27"/>
      <c r="S10" s="28">
        <v>1815036</v>
      </c>
    </row>
    <row r="11" spans="1:19" ht="21">
      <c r="A11" s="29" t="s">
        <v>26</v>
      </c>
      <c r="B11" s="27"/>
      <c r="C11" s="28">
        <v>28</v>
      </c>
      <c r="D11" s="27"/>
      <c r="E11" s="27" t="s">
        <v>55</v>
      </c>
      <c r="F11" s="27"/>
      <c r="G11" s="28">
        <v>26</v>
      </c>
      <c r="H11" s="27"/>
      <c r="I11" s="28">
        <v>2064780304</v>
      </c>
      <c r="J11" s="27"/>
      <c r="K11" s="28">
        <v>-13355678</v>
      </c>
      <c r="L11" s="27"/>
      <c r="M11" s="28">
        <v>2078135982</v>
      </c>
      <c r="N11" s="27"/>
      <c r="O11" s="28">
        <v>7384712333</v>
      </c>
      <c r="P11" s="27"/>
      <c r="Q11" s="28">
        <v>6518976</v>
      </c>
      <c r="R11" s="27"/>
      <c r="S11" s="28">
        <v>7378193357</v>
      </c>
    </row>
    <row r="12" spans="1:19" ht="21">
      <c r="A12" s="29" t="s">
        <v>26</v>
      </c>
      <c r="B12" s="27"/>
      <c r="C12" s="28">
        <v>2</v>
      </c>
      <c r="D12" s="27"/>
      <c r="E12" s="27" t="s">
        <v>55</v>
      </c>
      <c r="F12" s="27"/>
      <c r="G12" s="28">
        <v>26</v>
      </c>
      <c r="H12" s="27"/>
      <c r="I12" s="28">
        <v>167386992</v>
      </c>
      <c r="J12" s="27"/>
      <c r="K12" s="28">
        <v>-490163</v>
      </c>
      <c r="L12" s="27"/>
      <c r="M12" s="28">
        <v>167877155</v>
      </c>
      <c r="N12" s="27"/>
      <c r="O12" s="28">
        <v>525698654</v>
      </c>
      <c r="P12" s="27"/>
      <c r="Q12" s="28">
        <v>0</v>
      </c>
      <c r="R12" s="27"/>
      <c r="S12" s="28">
        <v>525698654</v>
      </c>
    </row>
    <row r="13" spans="1:19" ht="21">
      <c r="A13" s="29" t="s">
        <v>26</v>
      </c>
      <c r="B13" s="27"/>
      <c r="C13" s="28">
        <v>17</v>
      </c>
      <c r="D13" s="27"/>
      <c r="E13" s="27" t="s">
        <v>55</v>
      </c>
      <c r="F13" s="27"/>
      <c r="G13" s="28">
        <v>28</v>
      </c>
      <c r="H13" s="27"/>
      <c r="I13" s="28">
        <v>5151693988</v>
      </c>
      <c r="J13" s="27"/>
      <c r="K13" s="28">
        <v>66139992</v>
      </c>
      <c r="L13" s="27"/>
      <c r="M13" s="28">
        <v>5085553996</v>
      </c>
      <c r="N13" s="27"/>
      <c r="O13" s="28">
        <v>5151693988</v>
      </c>
      <c r="P13" s="27"/>
      <c r="Q13" s="28">
        <v>66139992</v>
      </c>
      <c r="R13" s="27"/>
      <c r="S13" s="28">
        <v>5085553996</v>
      </c>
    </row>
    <row r="14" spans="1:19" ht="19.5" thickBot="1">
      <c r="A14" s="27"/>
      <c r="B14" s="27"/>
      <c r="C14" s="27"/>
      <c r="D14" s="27"/>
      <c r="E14" s="27"/>
      <c r="F14" s="27"/>
      <c r="G14" s="27"/>
      <c r="H14" s="27"/>
      <c r="I14" s="36">
        <f>SUM(I8:I13)</f>
        <v>12354073644</v>
      </c>
      <c r="J14" s="28">
        <f t="shared" ref="J14:S14" si="0">SUM(J8:J13)</f>
        <v>0</v>
      </c>
      <c r="K14" s="36">
        <f t="shared" si="0"/>
        <v>22543903</v>
      </c>
      <c r="L14" s="28">
        <f t="shared" si="0"/>
        <v>0</v>
      </c>
      <c r="M14" s="36">
        <f t="shared" si="0"/>
        <v>12331529741</v>
      </c>
      <c r="N14" s="28">
        <f t="shared" si="0"/>
        <v>0</v>
      </c>
      <c r="O14" s="36">
        <f t="shared" si="0"/>
        <v>26919891692</v>
      </c>
      <c r="P14" s="28">
        <f t="shared" si="0"/>
        <v>0</v>
      </c>
      <c r="Q14" s="36">
        <f t="shared" si="0"/>
        <v>99632452</v>
      </c>
      <c r="R14" s="28">
        <f t="shared" si="0"/>
        <v>0</v>
      </c>
      <c r="S14" s="36">
        <f t="shared" si="0"/>
        <v>26820259240</v>
      </c>
    </row>
    <row r="15" spans="1:19" ht="19.5" thickTop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rightToLeft="1" view="pageBreakPreview" zoomScale="60" zoomScaleNormal="100" workbookViewId="0">
      <selection activeCell="M31" sqref="M31"/>
    </sheetView>
  </sheetViews>
  <sheetFormatPr defaultRowHeight="15"/>
  <cols>
    <col min="1" max="1" width="27" style="1" customWidth="1"/>
    <col min="2" max="2" width="1" style="1" customWidth="1"/>
    <col min="3" max="3" width="35.140625" style="1" customWidth="1"/>
    <col min="4" max="4" width="1" style="1" customWidth="1"/>
    <col min="5" max="5" width="30.85546875" style="1" customWidth="1"/>
    <col min="6" max="6" width="1" style="1" customWidth="1"/>
    <col min="7" max="7" width="0.7109375" style="1" customWidth="1"/>
    <col min="8" max="8" width="1" style="1" customWidth="1"/>
    <col min="9" max="9" width="40.42578125" style="1" customWidth="1"/>
    <col min="10" max="10" width="1" style="1" customWidth="1"/>
    <col min="11" max="11" width="9.140625" style="1" hidden="1" customWidth="1"/>
    <col min="12" max="12" width="1" style="1" customWidth="1"/>
    <col min="13" max="13" width="9.140625" style="1" customWidth="1"/>
    <col min="14" max="16384" width="9.140625" style="1"/>
  </cols>
  <sheetData>
    <row r="2" spans="1:11" ht="2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21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8.7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21">
      <c r="A6" s="37" t="s">
        <v>57</v>
      </c>
      <c r="B6" s="37" t="s">
        <v>57</v>
      </c>
      <c r="C6" s="37" t="s">
        <v>57</v>
      </c>
      <c r="D6" s="17"/>
      <c r="E6" s="37" t="s">
        <v>48</v>
      </c>
      <c r="F6" s="37" t="s">
        <v>48</v>
      </c>
      <c r="G6" s="37" t="s">
        <v>48</v>
      </c>
      <c r="H6" s="17"/>
      <c r="I6" s="37" t="s">
        <v>49</v>
      </c>
      <c r="J6" s="37" t="s">
        <v>49</v>
      </c>
      <c r="K6" s="37" t="s">
        <v>49</v>
      </c>
    </row>
    <row r="7" spans="1:11" ht="21">
      <c r="A7" s="38" t="s">
        <v>58</v>
      </c>
      <c r="B7" s="27"/>
      <c r="C7" s="38" t="s">
        <v>20</v>
      </c>
      <c r="D7" s="27"/>
      <c r="E7" s="38" t="s">
        <v>59</v>
      </c>
      <c r="F7" s="27"/>
      <c r="G7" s="38" t="s">
        <v>60</v>
      </c>
      <c r="H7" s="27"/>
      <c r="I7" s="38" t="s">
        <v>59</v>
      </c>
      <c r="J7" s="17"/>
      <c r="K7" s="37" t="s">
        <v>60</v>
      </c>
    </row>
    <row r="8" spans="1:11" ht="18.75">
      <c r="A8" s="27" t="s">
        <v>26</v>
      </c>
      <c r="B8" s="16"/>
      <c r="C8" s="27" t="s">
        <v>27</v>
      </c>
      <c r="D8" s="27"/>
      <c r="E8" s="28">
        <v>121441250</v>
      </c>
      <c r="F8" s="27"/>
      <c r="G8" s="27" t="s">
        <v>55</v>
      </c>
      <c r="H8" s="27"/>
      <c r="I8" s="28">
        <v>179259348</v>
      </c>
      <c r="K8" s="1" t="s">
        <v>55</v>
      </c>
    </row>
    <row r="9" spans="1:11" ht="18.75">
      <c r="A9" s="27" t="s">
        <v>26</v>
      </c>
      <c r="B9" s="16"/>
      <c r="C9" s="27" t="s">
        <v>31</v>
      </c>
      <c r="D9" s="27"/>
      <c r="E9" s="28">
        <v>4848506629</v>
      </c>
      <c r="F9" s="27"/>
      <c r="G9" s="27" t="s">
        <v>55</v>
      </c>
      <c r="H9" s="27"/>
      <c r="I9" s="28">
        <v>13676712333</v>
      </c>
      <c r="K9" s="1" t="s">
        <v>55</v>
      </c>
    </row>
    <row r="10" spans="1:11" ht="18.75">
      <c r="A10" s="27" t="s">
        <v>35</v>
      </c>
      <c r="B10" s="16"/>
      <c r="C10" s="27" t="s">
        <v>36</v>
      </c>
      <c r="D10" s="27"/>
      <c r="E10" s="28">
        <v>264481</v>
      </c>
      <c r="F10" s="27"/>
      <c r="G10" s="27" t="s">
        <v>55</v>
      </c>
      <c r="H10" s="27"/>
      <c r="I10" s="28">
        <v>1815036</v>
      </c>
      <c r="K10" s="1" t="s">
        <v>55</v>
      </c>
    </row>
    <row r="11" spans="1:11" ht="18.75">
      <c r="A11" s="27" t="s">
        <v>26</v>
      </c>
      <c r="B11" s="16"/>
      <c r="C11" s="27" t="s">
        <v>39</v>
      </c>
      <c r="D11" s="27"/>
      <c r="E11" s="28">
        <v>2064780304</v>
      </c>
      <c r="F11" s="27"/>
      <c r="G11" s="27" t="s">
        <v>55</v>
      </c>
      <c r="H11" s="27"/>
      <c r="I11" s="28">
        <v>7384712333</v>
      </c>
      <c r="K11" s="1" t="s">
        <v>55</v>
      </c>
    </row>
    <row r="12" spans="1:11" ht="18.75">
      <c r="A12" s="27" t="s">
        <v>26</v>
      </c>
      <c r="B12" s="16"/>
      <c r="C12" s="27" t="s">
        <v>41</v>
      </c>
      <c r="D12" s="27"/>
      <c r="E12" s="28">
        <v>167386992</v>
      </c>
      <c r="F12" s="27"/>
      <c r="G12" s="27" t="s">
        <v>55</v>
      </c>
      <c r="H12" s="27"/>
      <c r="I12" s="28">
        <v>525698654</v>
      </c>
      <c r="K12" s="1" t="s">
        <v>55</v>
      </c>
    </row>
    <row r="13" spans="1:11" ht="18.75">
      <c r="A13" s="27" t="s">
        <v>26</v>
      </c>
      <c r="B13" s="16"/>
      <c r="C13" s="27" t="s">
        <v>43</v>
      </c>
      <c r="D13" s="27"/>
      <c r="E13" s="28">
        <v>5151693988</v>
      </c>
      <c r="F13" s="27"/>
      <c r="G13" s="27" t="s">
        <v>55</v>
      </c>
      <c r="H13" s="27"/>
      <c r="I13" s="28">
        <v>5151693988</v>
      </c>
      <c r="K13" s="1" t="s">
        <v>55</v>
      </c>
    </row>
    <row r="14" spans="1:11" ht="19.5" thickBot="1">
      <c r="A14" s="16"/>
      <c r="B14" s="16"/>
      <c r="C14" s="27"/>
      <c r="D14" s="27"/>
      <c r="E14" s="36">
        <f>SUM(E8:E13)</f>
        <v>12354073644</v>
      </c>
      <c r="F14" s="28">
        <f t="shared" ref="F14:I14" si="0">SUM(F8:F13)</f>
        <v>0</v>
      </c>
      <c r="G14" s="28">
        <f t="shared" si="0"/>
        <v>0</v>
      </c>
      <c r="H14" s="28">
        <f t="shared" si="0"/>
        <v>0</v>
      </c>
      <c r="I14" s="36">
        <f t="shared" si="0"/>
        <v>26919891692</v>
      </c>
    </row>
    <row r="15" spans="1:11" ht="15.75" thickTop="1">
      <c r="A15" s="16"/>
      <c r="B15" s="16"/>
      <c r="C15" s="16"/>
      <c r="D15" s="16"/>
      <c r="E15" s="16"/>
      <c r="F15" s="16"/>
      <c r="G15" s="16"/>
      <c r="H15" s="16"/>
      <c r="I15" s="16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scale="9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rightToLeft="1" view="pageBreakPreview" zoomScale="60" zoomScaleNormal="100" workbookViewId="0">
      <selection activeCell="M7" sqref="M7"/>
    </sheetView>
  </sheetViews>
  <sheetFormatPr defaultRowHeight="15"/>
  <cols>
    <col min="1" max="1" width="34.28515625" style="1" customWidth="1"/>
    <col min="2" max="2" width="1" style="1" customWidth="1"/>
    <col min="3" max="3" width="14.85546875" style="1" customWidth="1"/>
    <col min="4" max="4" width="1" style="1" customWidth="1"/>
    <col min="5" max="5" width="33" style="1" customWidth="1"/>
    <col min="6" max="6" width="1" style="1" customWidth="1"/>
    <col min="7" max="7" width="9.140625" style="1" customWidth="1"/>
    <col min="8" max="16384" width="9.140625" style="1"/>
  </cols>
  <sheetData>
    <row r="2" spans="1:8" ht="21">
      <c r="A2" s="37" t="s">
        <v>0</v>
      </c>
      <c r="B2" s="37"/>
      <c r="C2" s="37"/>
      <c r="D2" s="37"/>
      <c r="E2" s="37"/>
    </row>
    <row r="3" spans="1:8" ht="21">
      <c r="A3" s="37" t="s">
        <v>46</v>
      </c>
      <c r="B3" s="37"/>
      <c r="C3" s="37"/>
      <c r="D3" s="37"/>
      <c r="E3" s="37"/>
    </row>
    <row r="4" spans="1:8" ht="21">
      <c r="A4" s="37" t="s">
        <v>2</v>
      </c>
      <c r="B4" s="37"/>
      <c r="C4" s="37"/>
      <c r="D4" s="37"/>
      <c r="E4" s="37"/>
    </row>
    <row r="5" spans="1:8" ht="18.75">
      <c r="A5" s="17"/>
      <c r="B5" s="17"/>
      <c r="C5" s="17"/>
      <c r="D5" s="17"/>
      <c r="E5" s="17"/>
    </row>
    <row r="6" spans="1:8" ht="21">
      <c r="A6" s="37" t="s">
        <v>61</v>
      </c>
      <c r="B6" s="17"/>
      <c r="C6" s="37" t="s">
        <v>48</v>
      </c>
      <c r="D6" s="17"/>
      <c r="E6" s="37" t="s">
        <v>6</v>
      </c>
      <c r="F6" s="17"/>
      <c r="G6" s="17"/>
      <c r="H6" s="17"/>
    </row>
    <row r="7" spans="1:8" ht="21">
      <c r="A7" s="37" t="s">
        <v>61</v>
      </c>
      <c r="B7" s="17"/>
      <c r="C7" s="37" t="s">
        <v>23</v>
      </c>
      <c r="D7" s="17"/>
      <c r="E7" s="37" t="s">
        <v>23</v>
      </c>
      <c r="F7" s="17"/>
      <c r="G7" s="17"/>
      <c r="H7" s="17"/>
    </row>
    <row r="8" spans="1:8" ht="21">
      <c r="A8" s="26" t="s">
        <v>61</v>
      </c>
      <c r="B8" s="17"/>
      <c r="C8" s="25">
        <v>0</v>
      </c>
      <c r="D8" s="17"/>
      <c r="E8" s="25">
        <v>0</v>
      </c>
      <c r="F8" s="17"/>
      <c r="G8" s="17"/>
      <c r="H8" s="17"/>
    </row>
    <row r="9" spans="1:8" ht="21">
      <c r="A9" s="26" t="s">
        <v>62</v>
      </c>
      <c r="B9" s="17"/>
      <c r="C9" s="25">
        <v>0</v>
      </c>
      <c r="D9" s="17"/>
      <c r="E9" s="25">
        <v>60658696</v>
      </c>
      <c r="F9" s="17"/>
      <c r="G9" s="17"/>
      <c r="H9" s="17"/>
    </row>
    <row r="10" spans="1:8" ht="21">
      <c r="A10" s="26" t="s">
        <v>63</v>
      </c>
      <c r="B10" s="17"/>
      <c r="C10" s="25">
        <v>0</v>
      </c>
      <c r="D10" s="17"/>
      <c r="E10" s="25">
        <v>0</v>
      </c>
      <c r="F10" s="17"/>
      <c r="G10" s="17"/>
      <c r="H10" s="17"/>
    </row>
    <row r="11" spans="1:8" ht="21.75" thickBot="1">
      <c r="A11" s="26" t="s">
        <v>55</v>
      </c>
      <c r="B11" s="17"/>
      <c r="C11" s="35">
        <v>0</v>
      </c>
      <c r="D11" s="17"/>
      <c r="E11" s="35">
        <v>60658696</v>
      </c>
      <c r="F11" s="17"/>
      <c r="G11" s="17"/>
      <c r="H11" s="17"/>
    </row>
    <row r="12" spans="1:8" ht="19.5" thickTop="1">
      <c r="A12" s="17"/>
      <c r="B12" s="17"/>
      <c r="C12" s="17"/>
      <c r="D12" s="17"/>
      <c r="E12" s="17"/>
      <c r="F12" s="17"/>
      <c r="G12" s="17"/>
      <c r="H12" s="17"/>
    </row>
    <row r="13" spans="1:8" ht="18.75">
      <c r="A13" s="17"/>
      <c r="B13" s="17"/>
      <c r="C13" s="17"/>
      <c r="D13" s="17"/>
      <c r="E13" s="17"/>
      <c r="F13" s="17"/>
      <c r="G13" s="17"/>
      <c r="H13" s="17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rightToLeft="1" tabSelected="1" view="pageBreakPreview" zoomScale="60" zoomScaleNormal="100" workbookViewId="0">
      <selection activeCell="K29" sqref="K29"/>
    </sheetView>
  </sheetViews>
  <sheetFormatPr defaultRowHeight="15"/>
  <cols>
    <col min="1" max="1" width="29.5703125" style="1" customWidth="1"/>
    <col min="2" max="2" width="1" style="1" customWidth="1"/>
    <col min="3" max="3" width="19.42578125" style="1" customWidth="1"/>
    <col min="4" max="4" width="1" style="1" customWidth="1"/>
    <col min="5" max="5" width="18.7109375" style="1" customWidth="1"/>
    <col min="6" max="6" width="1" style="1" customWidth="1"/>
    <col min="7" max="7" width="27.42578125" style="1" customWidth="1"/>
    <col min="8" max="8" width="1" style="1" customWidth="1"/>
    <col min="9" max="9" width="9.140625" style="1" customWidth="1"/>
    <col min="10" max="16384" width="9.140625" style="1"/>
  </cols>
  <sheetData>
    <row r="2" spans="1:9" ht="21">
      <c r="A2" s="37" t="s">
        <v>0</v>
      </c>
      <c r="B2" s="37"/>
      <c r="C2" s="37"/>
      <c r="D2" s="37"/>
      <c r="E2" s="37"/>
      <c r="F2" s="37"/>
      <c r="G2" s="37"/>
    </row>
    <row r="3" spans="1:9" ht="21">
      <c r="A3" s="37" t="s">
        <v>46</v>
      </c>
      <c r="B3" s="37"/>
      <c r="C3" s="37"/>
      <c r="D3" s="37"/>
      <c r="E3" s="37"/>
      <c r="F3" s="37"/>
      <c r="G3" s="37"/>
    </row>
    <row r="4" spans="1:9" ht="21">
      <c r="A4" s="37" t="s">
        <v>2</v>
      </c>
      <c r="B4" s="37"/>
      <c r="C4" s="37"/>
      <c r="D4" s="37"/>
      <c r="E4" s="37"/>
      <c r="F4" s="37"/>
      <c r="G4" s="37"/>
    </row>
    <row r="6" spans="1:9" ht="21">
      <c r="A6" s="38" t="s">
        <v>50</v>
      </c>
      <c r="B6" s="27"/>
      <c r="C6" s="38" t="s">
        <v>23</v>
      </c>
      <c r="D6" s="27"/>
      <c r="E6" s="38" t="s">
        <v>56</v>
      </c>
      <c r="F6" s="27"/>
      <c r="G6" s="38" t="s">
        <v>13</v>
      </c>
    </row>
    <row r="7" spans="1:9" ht="21">
      <c r="A7" s="29" t="s">
        <v>64</v>
      </c>
      <c r="B7" s="27"/>
      <c r="C7" s="28">
        <v>0</v>
      </c>
      <c r="D7" s="27"/>
      <c r="E7" s="27" t="s">
        <v>34</v>
      </c>
      <c r="F7" s="27"/>
      <c r="G7" s="27" t="s">
        <v>34</v>
      </c>
    </row>
    <row r="8" spans="1:9" ht="21">
      <c r="A8" s="29" t="s">
        <v>65</v>
      </c>
      <c r="B8" s="27"/>
      <c r="C8" s="28">
        <v>0</v>
      </c>
      <c r="D8" s="27"/>
      <c r="E8" s="27" t="s">
        <v>34</v>
      </c>
      <c r="F8" s="27"/>
      <c r="G8" s="27" t="s">
        <v>34</v>
      </c>
    </row>
    <row r="9" spans="1:9" ht="21">
      <c r="A9" s="29" t="s">
        <v>66</v>
      </c>
      <c r="B9" s="27"/>
      <c r="C9" s="28">
        <v>12354073644</v>
      </c>
      <c r="D9" s="27"/>
      <c r="E9" s="27" t="s">
        <v>67</v>
      </c>
      <c r="F9" s="27"/>
      <c r="G9" s="27" t="s">
        <v>68</v>
      </c>
    </row>
    <row r="10" spans="1:9" ht="19.5" thickBot="1">
      <c r="A10" s="16"/>
      <c r="B10" s="16"/>
      <c r="C10" s="36">
        <f>SUM(C7:C9)</f>
        <v>12354073644</v>
      </c>
      <c r="D10" s="39">
        <f t="shared" ref="D10:I10" si="0">SUM(D7:D9)</f>
        <v>0</v>
      </c>
      <c r="E10" s="39"/>
      <c r="F10" s="39">
        <f t="shared" si="0"/>
        <v>0</v>
      </c>
      <c r="G10" s="39"/>
      <c r="H10" s="2">
        <f t="shared" si="0"/>
        <v>0</v>
      </c>
      <c r="I10" s="2"/>
    </row>
    <row r="11" spans="1:9" ht="15.75" thickTop="1">
      <c r="A11" s="16"/>
      <c r="B11" s="16"/>
      <c r="C11" s="16"/>
      <c r="D11" s="16"/>
      <c r="E11" s="16"/>
      <c r="F11" s="16"/>
      <c r="G11" s="16"/>
    </row>
    <row r="12" spans="1:9">
      <c r="A12" s="16"/>
      <c r="B12" s="16"/>
      <c r="C12" s="16"/>
      <c r="D12" s="16"/>
      <c r="E12" s="16"/>
      <c r="F12" s="16"/>
      <c r="G12" s="1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  <vt:lpstr>'درآمد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Khalili</dc:creator>
  <cp:lastModifiedBy>Mina Khalili</cp:lastModifiedBy>
  <dcterms:created xsi:type="dcterms:W3CDTF">2024-05-27T05:23:06Z</dcterms:created>
  <dcterms:modified xsi:type="dcterms:W3CDTF">2024-05-27T05:48:29Z</dcterms:modified>
</cp:coreProperties>
</file>