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3\"/>
    </mc:Choice>
  </mc:AlternateContent>
  <bookViews>
    <workbookView xWindow="0" yWindow="0" windowWidth="28800" windowHeight="11130" firstSheet="4" activeTab="5"/>
  </bookViews>
  <sheets>
    <sheet name="جلد" sheetId="22" r:id="rId1"/>
    <sheet name="سهام" sheetId="2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جمع درآمدها" sheetId="23" r:id="rId7"/>
  </sheets>
  <definedNames>
    <definedName name="_xlnm.Print_Area" localSheetId="0">جلد!$A$1:$I$12</definedName>
    <definedName name="_xlnm.Print_Area" localSheetId="4">'درآمد سپرده بانکی'!$A$1:$I$14</definedName>
    <definedName name="_xlnm.Print_Area" localSheetId="5">'سایر درآمدها'!$A$1:$G$11</definedName>
    <definedName name="_xlnm.Print_Area" localSheetId="2">سپرده!$A$1:$M$12</definedName>
    <definedName name="_xlnm.Print_Area" localSheetId="3">'سود سپرده بانکی'!$A$1:$N$14</definedName>
    <definedName name="_xlnm.Print_Area" localSheetId="1">سهام!$A$1:$AA$12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7" l="1"/>
  <c r="L10" i="7"/>
  <c r="L9" i="7"/>
  <c r="C9" i="23"/>
  <c r="G9" i="23" s="1"/>
  <c r="H11" i="23"/>
  <c r="F11" i="23"/>
  <c r="D11" i="23"/>
  <c r="L12" i="7" l="1"/>
  <c r="F8" i="14"/>
  <c r="F11" i="14" s="1"/>
  <c r="E11" i="14"/>
  <c r="D11" i="14"/>
  <c r="C10" i="23" s="1"/>
  <c r="G10" i="23" s="1"/>
  <c r="C11" i="23" l="1"/>
  <c r="F12" i="2"/>
  <c r="T12" i="2" s="1"/>
  <c r="G11" i="23" l="1"/>
  <c r="E9" i="23"/>
  <c r="E10" i="23"/>
  <c r="W10" i="2"/>
  <c r="W12" i="2" s="1"/>
  <c r="W11" i="2"/>
  <c r="Y11" i="2" s="1"/>
  <c r="AA11" i="2" s="1"/>
  <c r="W9" i="2"/>
  <c r="Y9" i="2"/>
  <c r="AA9" i="2" s="1"/>
  <c r="T10" i="2"/>
  <c r="T9" i="2"/>
  <c r="H12" i="2"/>
  <c r="J10" i="2"/>
  <c r="J9" i="2"/>
  <c r="Y10" i="2" l="1"/>
  <c r="AA10" i="2" s="1"/>
  <c r="AA12" i="2" s="1"/>
  <c r="E11" i="23"/>
  <c r="Y12" i="2"/>
  <c r="J12" i="2"/>
</calcChain>
</file>

<file path=xl/sharedStrings.xml><?xml version="1.0" encoding="utf-8"?>
<sst xmlns="http://schemas.openxmlformats.org/spreadsheetml/2006/main" count="100" uniqueCount="49">
  <si>
    <t>صندوق سرمایه ‏گذاری خصوصی اکسیر زیست پارسیان</t>
  </si>
  <si>
    <t>صورت وضعیت پرتفوی</t>
  </si>
  <si>
    <t>برای ماه منتهی به 1403/03/31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</si>
  <si>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</si>
  <si>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</si>
  <si>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</si>
  <si>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</si>
  <si>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</si>
  <si>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</si>
  <si>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</si>
  <si>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</si>
  <si>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</si>
  <si>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</si>
  <si>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</si>
  <si>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</si>
  <si>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</si>
  <si>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</si>
  <si>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</si>
  <si>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 209.8100.15206555.1 نرخ سود 0 درصد</t>
  </si>
  <si>
    <t>سپرده کوتاه مدت بانک خاورمیانه سعادت آباد  100610810707075396 نرخ سود 0 درصد</t>
  </si>
  <si>
    <t>سپرده بلند مدت بانک پاسارگاد الوند 209.307.15206555.4 نرخ سود 28 درصد</t>
  </si>
  <si>
    <t>جمع</t>
  </si>
  <si>
    <t>صورت وضعیت درآمدها</t>
  </si>
  <si>
    <t>شرح</t>
  </si>
  <si>
    <t>سایر درآمدها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</si>
  <si>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</si>
  <si>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</si>
  <si>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</si>
  <si>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</si>
  <si>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پاسارگاد الوند 209.307.15206555.1 نرخ سود 26 درصد</t>
  </si>
  <si>
    <t>سپرده بلند مدت بانک پاسارگاد الوند 209.307.15206555.2 نرخ سود 26 درصد</t>
  </si>
  <si>
    <t>سپرده بلند مدت بانک پاسارگاد الوند 209.307.15206555.3 نرخ سود 26 درصد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</si>
  <si>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</si>
  <si>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</si>
  <si>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</si>
  <si>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</si>
  <si>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</si>
  <si>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</si>
  <si>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31 خرداد ماه 1403</t>
  </si>
  <si>
    <t>شرکت نیواد فارمد سلامت</t>
  </si>
  <si>
    <t>شرکت طبیب درمان پژوهش قلب</t>
  </si>
  <si>
    <t>شرکت آترا زیست آرای</t>
  </si>
  <si>
    <t>توضیحات</t>
  </si>
  <si>
    <t>درصد از کل درآمدها</t>
  </si>
  <si>
    <t>درصد به کل دارایی‌های صندوق</t>
  </si>
  <si>
    <t>سرمایه‌گذاری در سهام</t>
  </si>
  <si>
    <t>0.00%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</si>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</sst>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000000"/>
      <name val="Arial"/>
      <charset val="1"/>
    </font>
    <font>
      <sz val="11"/>
      <name val="Calibri"/>
    </font>
    <font>
      <sz val="12"/>
      <name val="B Nazanin"/>
    </font>
    <font>
      <b/>
      <sz val="12"/>
      <name val="B Nazanin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</cellStyleXfs>
  <cellXfs count="5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1"/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/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165" fontId="9" fillId="0" borderId="6" xfId="1" applyNumberFormat="1" applyFont="1" applyBorder="1" applyAlignment="1">
      <alignment horizontal="center" vertical="center"/>
    </xf>
    <xf numFmtId="165" fontId="9" fillId="0" borderId="6" xfId="1" applyNumberFormat="1" applyFont="1" applyBorder="1"/>
    <xf numFmtId="165" fontId="9" fillId="0" borderId="0" xfId="1" applyNumberFormat="1" applyFont="1"/>
    <xf numFmtId="0" fontId="4" fillId="0" borderId="0" xfId="0" applyFont="1" applyAlignment="1">
      <alignment horizontal="left"/>
    </xf>
    <xf numFmtId="0" fontId="12" fillId="0" borderId="0" xfId="5" applyFont="1"/>
    <xf numFmtId="0" fontId="3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3" fontId="9" fillId="0" borderId="0" xfId="5" applyNumberFormat="1" applyFont="1" applyAlignment="1">
      <alignment horizontal="center"/>
    </xf>
    <xf numFmtId="0" fontId="12" fillId="0" borderId="0" xfId="5" applyFont="1" applyAlignment="1">
      <alignment horizontal="center"/>
    </xf>
    <xf numFmtId="3" fontId="9" fillId="0" borderId="7" xfId="5" applyNumberFormat="1" applyFont="1" applyBorder="1" applyAlignment="1">
      <alignment horizontal="center"/>
    </xf>
    <xf numFmtId="3" fontId="12" fillId="0" borderId="0" xfId="5" applyNumberFormat="1" applyFont="1" applyAlignment="1">
      <alignment horizontal="center"/>
    </xf>
    <xf numFmtId="3" fontId="12" fillId="0" borderId="0" xfId="5" applyNumberFormat="1" applyFont="1"/>
    <xf numFmtId="9" fontId="9" fillId="0" borderId="0" xfId="4" applyFont="1" applyAlignment="1">
      <alignment horizontal="center"/>
    </xf>
    <xf numFmtId="9" fontId="4" fillId="0" borderId="0" xfId="4" applyFont="1" applyAlignment="1">
      <alignment horizontal="center" vertical="center"/>
    </xf>
    <xf numFmtId="9" fontId="9" fillId="0" borderId="6" xfId="4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4" fillId="0" borderId="2" xfId="4" applyFont="1" applyFill="1" applyBorder="1" applyAlignment="1">
      <alignment horizontal="center" vertical="center"/>
    </xf>
    <xf numFmtId="9" fontId="4" fillId="0" borderId="0" xfId="4" applyFont="1" applyFill="1" applyAlignment="1">
      <alignment horizontal="center" vertical="center"/>
    </xf>
    <xf numFmtId="9" fontId="4" fillId="0" borderId="4" xfId="4" applyFont="1" applyFill="1" applyBorder="1" applyAlignment="1">
      <alignment horizontal="center" vertical="center"/>
    </xf>
    <xf numFmtId="9" fontId="4" fillId="0" borderId="5" xfId="4" applyFont="1" applyFill="1" applyBorder="1" applyAlignment="1">
      <alignment horizontal="center" vertical="center"/>
    </xf>
    <xf numFmtId="9" fontId="9" fillId="0" borderId="7" xfId="4" applyFont="1" applyBorder="1" applyAlignment="1">
      <alignment horizontal="center"/>
    </xf>
    <xf numFmtId="3" fontId="14" fillId="0" borderId="0" xfId="0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</cellXfs>
  <cellStyles count="6">
    <cellStyle name="Comma 2" xfId="2"/>
    <cellStyle name="Normal" xfId="0" builtinId="0"/>
    <cellStyle name="Normal 2" xfId="1"/>
    <cellStyle name="Normal 3" xfId="5"/>
    <cellStyle name="Percent" xfId="4" builtinId="5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8953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333500"/>
          <a:ext cx="3724910" cy="19177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topLeftCell="A4" zoomScaleNormal="100" workbookViewId="0">
      <selection activeCell="A10" sqref="A10:I10"/>
    </sheetView>
  </sheetViews>
  <sheetFormatPr defaultColWidth="8.85546875" defaultRowHeight="15"/>
  <cols>
    <col min="1" max="1" width="8.85546875" style="16" customWidth="1"/>
    <col min="2" max="6" width="8.85546875" style="16"/>
    <col min="7" max="7" width="8.85546875" style="16" customWidth="1"/>
    <col min="8" max="16384" width="8.85546875" style="16"/>
  </cols>
  <sheetData>
    <row r="4" spans="1:9" ht="115.5" customHeight="1">
      <c r="A4" s="45" t="s">
        <v>37</v>
      </c>
      <c r="B4" s="45"/>
      <c r="C4" s="45"/>
      <c r="D4" s="45"/>
      <c r="E4" s="45"/>
      <c r="F4" s="45"/>
      <c r="G4" s="45"/>
      <c r="H4" s="45"/>
      <c r="I4" s="45"/>
    </row>
    <row r="5" spans="1:9" ht="58.5" customHeight="1">
      <c r="A5" s="18"/>
      <c r="B5" s="18"/>
      <c r="C5" s="18"/>
      <c r="D5" s="18"/>
      <c r="E5" s="18"/>
      <c r="F5" s="18"/>
      <c r="G5" s="18"/>
      <c r="H5" s="17"/>
    </row>
    <row r="6" spans="1:9" ht="91.5" customHeight="1">
      <c r="A6" s="18"/>
      <c r="B6" s="18"/>
      <c r="C6" s="18"/>
      <c r="D6" s="18"/>
      <c r="E6" s="18"/>
      <c r="F6" s="18"/>
      <c r="G6" s="18"/>
      <c r="H6" s="17"/>
    </row>
    <row r="7" spans="1:9" ht="33.75">
      <c r="A7" s="18"/>
      <c r="B7" s="18"/>
      <c r="C7" s="18"/>
      <c r="D7" s="18"/>
      <c r="E7" s="18"/>
      <c r="F7" s="18"/>
      <c r="G7" s="18"/>
      <c r="H7" s="17"/>
    </row>
    <row r="8" spans="1:9" ht="108" customHeight="1">
      <c r="A8" s="18"/>
      <c r="B8" s="18"/>
      <c r="C8" s="18"/>
      <c r="D8" s="18"/>
      <c r="E8" s="18"/>
      <c r="F8" s="18"/>
      <c r="G8" s="18"/>
      <c r="H8" s="17"/>
    </row>
    <row r="10" spans="1:9" ht="30" customHeight="1">
      <c r="A10" s="46" t="s">
        <v>38</v>
      </c>
      <c r="B10" s="46"/>
      <c r="C10" s="46"/>
      <c r="D10" s="46"/>
      <c r="E10" s="46"/>
      <c r="F10" s="46"/>
      <c r="G10" s="46"/>
      <c r="H10" s="46"/>
      <c r="I10" s="46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rightToLeft="1" zoomScaleNormal="100" workbookViewId="0">
      <selection activeCell="W15" sqref="W15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2.28515625" bestFit="1" customWidth="1"/>
    <col min="7" max="7" width="1.28515625" customWidth="1"/>
    <col min="8" max="8" width="20.140625" customWidth="1"/>
    <col min="9" max="9" width="1.28515625" customWidth="1"/>
    <col min="10" max="10" width="24.285156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2" width="1.28515625" customWidth="1"/>
    <col min="23" max="23" width="22" customWidth="1"/>
    <col min="24" max="24" width="1.28515625" customWidth="1"/>
    <col min="25" max="25" width="22.7109375" customWidth="1"/>
    <col min="26" max="26" width="1.28515625" customWidth="1"/>
    <col min="27" max="27" width="20.85546875" customWidth="1"/>
    <col min="28" max="28" width="0.28515625" customWidth="1"/>
    <col min="29" max="29" width="4" customWidth="1"/>
    <col min="30" max="30" width="19" bestFit="1" customWidth="1"/>
  </cols>
  <sheetData>
    <row r="1" spans="1:30" ht="29.1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30" ht="21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30" ht="21.7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30" ht="14.45" customHeight="1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30" ht="14.4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30" ht="14.45" customHeight="1">
      <c r="F6" s="50" t="s">
        <v>3</v>
      </c>
      <c r="G6" s="50"/>
      <c r="H6" s="50"/>
      <c r="I6" s="50"/>
      <c r="J6" s="50"/>
      <c r="L6" s="50" t="s">
        <v>4</v>
      </c>
      <c r="M6" s="50"/>
      <c r="N6" s="50"/>
      <c r="O6" s="50"/>
      <c r="P6" s="50"/>
      <c r="Q6" s="50"/>
      <c r="R6" s="50"/>
      <c r="T6" s="50" t="s">
        <v>5</v>
      </c>
      <c r="U6" s="50"/>
      <c r="V6" s="50"/>
      <c r="W6" s="50"/>
      <c r="X6" s="50"/>
      <c r="Y6" s="50"/>
      <c r="Z6" s="50"/>
      <c r="AA6" s="50"/>
    </row>
    <row r="7" spans="1:30" ht="21">
      <c r="F7" s="3"/>
      <c r="G7" s="3"/>
      <c r="H7" s="3"/>
      <c r="I7" s="3"/>
      <c r="J7" s="3"/>
      <c r="L7" s="51" t="s">
        <v>6</v>
      </c>
      <c r="M7" s="51"/>
      <c r="N7" s="51"/>
      <c r="O7" s="3"/>
      <c r="P7" s="51" t="s">
        <v>7</v>
      </c>
      <c r="Q7" s="51"/>
      <c r="R7" s="51"/>
      <c r="T7" s="3"/>
      <c r="U7" s="3"/>
      <c r="V7" s="3"/>
      <c r="W7" s="3"/>
      <c r="X7" s="3"/>
      <c r="Y7" s="3"/>
      <c r="Z7" s="3"/>
      <c r="AA7" s="3"/>
    </row>
    <row r="8" spans="1:30" ht="21">
      <c r="A8" s="49" t="s">
        <v>8</v>
      </c>
      <c r="B8" s="49"/>
      <c r="C8" s="49"/>
      <c r="E8" s="49" t="s">
        <v>9</v>
      </c>
      <c r="F8" s="49"/>
      <c r="H8" s="14" t="s">
        <v>10</v>
      </c>
      <c r="J8" s="14" t="s">
        <v>11</v>
      </c>
      <c r="L8" s="15" t="s">
        <v>9</v>
      </c>
      <c r="M8" s="3"/>
      <c r="N8" s="15" t="s">
        <v>10</v>
      </c>
      <c r="P8" s="15" t="s">
        <v>9</v>
      </c>
      <c r="Q8" s="3"/>
      <c r="R8" s="15" t="s">
        <v>12</v>
      </c>
      <c r="T8" s="14" t="s">
        <v>9</v>
      </c>
      <c r="W8" s="14" t="s">
        <v>10</v>
      </c>
      <c r="Y8" s="14" t="s">
        <v>11</v>
      </c>
      <c r="AA8" s="14" t="s">
        <v>13</v>
      </c>
    </row>
    <row r="9" spans="1:30" s="25" customFormat="1" ht="18.75">
      <c r="C9" s="19" t="s">
        <v>39</v>
      </c>
      <c r="F9" s="57">
        <v>12680000</v>
      </c>
      <c r="H9" s="20">
        <v>400000000000</v>
      </c>
      <c r="J9" s="20">
        <f>H9</f>
        <v>400000000000</v>
      </c>
      <c r="R9" s="25">
        <v>0</v>
      </c>
      <c r="T9" s="57">
        <f>F9</f>
        <v>12680000</v>
      </c>
      <c r="W9" s="20">
        <f>H9</f>
        <v>400000000000</v>
      </c>
      <c r="Y9" s="20">
        <f>W9</f>
        <v>400000000000</v>
      </c>
      <c r="AA9" s="36">
        <f>Y9/AD9</f>
        <v>0.25535320552249724</v>
      </c>
      <c r="AD9" s="44">
        <v>1566457719540</v>
      </c>
    </row>
    <row r="10" spans="1:30" s="25" customFormat="1" ht="18.75">
      <c r="C10" s="19" t="s">
        <v>40</v>
      </c>
      <c r="F10" s="20">
        <v>68727</v>
      </c>
      <c r="H10" s="20">
        <v>420000000000</v>
      </c>
      <c r="J10" s="21">
        <f>H10</f>
        <v>420000000000</v>
      </c>
      <c r="R10" s="25">
        <v>0</v>
      </c>
      <c r="T10" s="20">
        <f>F10</f>
        <v>68727</v>
      </c>
      <c r="W10" s="20">
        <f>H10</f>
        <v>420000000000</v>
      </c>
      <c r="Y10" s="20">
        <f>W10</f>
        <v>420000000000</v>
      </c>
      <c r="AA10" s="36">
        <f>Y10/AD9</f>
        <v>0.26812086579862215</v>
      </c>
    </row>
    <row r="11" spans="1:30" s="25" customFormat="1" ht="19.5" thickBot="1">
      <c r="C11" s="19" t="s">
        <v>41</v>
      </c>
      <c r="F11" s="22">
        <v>270000</v>
      </c>
      <c r="H11" s="22">
        <v>219375000000</v>
      </c>
      <c r="J11" s="23">
        <v>219375000000</v>
      </c>
      <c r="N11" s="22"/>
      <c r="R11" s="22">
        <v>0</v>
      </c>
      <c r="T11" s="22">
        <v>270000</v>
      </c>
      <c r="W11" s="22">
        <f>H11</f>
        <v>219375000000</v>
      </c>
      <c r="Y11" s="22">
        <f>W11</f>
        <v>219375000000</v>
      </c>
      <c r="AA11" s="37">
        <f>Y11/AD9</f>
        <v>0.14004527365374458</v>
      </c>
    </row>
    <row r="12" spans="1:30" s="25" customFormat="1" ht="19.5" thickTop="1">
      <c r="F12" s="20">
        <f>SUM(F9:F11)</f>
        <v>13018727</v>
      </c>
      <c r="H12" s="24">
        <f>SUM(H9:H11)</f>
        <v>1039375000000</v>
      </c>
      <c r="J12" s="24">
        <f>SUM(J9:J11)</f>
        <v>1039375000000</v>
      </c>
      <c r="R12" s="25">
        <v>0</v>
      </c>
      <c r="T12" s="20">
        <f>F12</f>
        <v>13018727</v>
      </c>
      <c r="W12" s="24">
        <f>SUM(W9:W11)</f>
        <v>1039375000000</v>
      </c>
      <c r="Y12" s="24">
        <f>SUM(Y9:Y11)</f>
        <v>1039375000000</v>
      </c>
      <c r="AA12" s="38">
        <f>SUM(AA9:AA11)</f>
        <v>0.66351934497486398</v>
      </c>
    </row>
  </sheetData>
  <mergeCells count="13">
    <mergeCell ref="A8:C8"/>
    <mergeCell ref="E8:F8"/>
    <mergeCell ref="F6:J6"/>
    <mergeCell ref="L6:R6"/>
    <mergeCell ref="T6:AA6"/>
    <mergeCell ref="L7:N7"/>
    <mergeCell ref="P7:R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rightToLeft="1" view="pageBreakPreview" topLeftCell="C1" zoomScaleNormal="100" zoomScaleSheetLayoutView="100" workbookViewId="0">
      <selection activeCell="A11" sqref="A11:B11"/>
    </sheetView>
  </sheetViews>
  <sheetFormatPr defaultRowHeight="12.75"/>
  <cols>
    <col min="1" max="1" width="5.140625" customWidth="1"/>
    <col min="2" max="2" width="56" customWidth="1"/>
    <col min="3" max="3" width="1.28515625" customWidth="1"/>
    <col min="4" max="4" width="22.140625" customWidth="1"/>
    <col min="5" max="5" width="1.28515625" customWidth="1"/>
    <col min="6" max="6" width="21.28515625" customWidth="1"/>
    <col min="7" max="7" width="1.28515625" customWidth="1"/>
    <col min="8" max="8" width="20.7109375" customWidth="1"/>
    <col min="9" max="9" width="1.28515625" customWidth="1"/>
    <col min="10" max="10" width="21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1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1.7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4.45" customHeight="1"/>
    <row r="5" spans="1:12" ht="14.45" customHeight="1">
      <c r="A5" s="1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4.45" customHeight="1">
      <c r="D6" s="2" t="s">
        <v>3</v>
      </c>
      <c r="F6" s="50" t="s">
        <v>4</v>
      </c>
      <c r="G6" s="50"/>
      <c r="H6" s="50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50" t="s">
        <v>14</v>
      </c>
      <c r="B8" s="50"/>
      <c r="D8" s="2" t="s">
        <v>15</v>
      </c>
      <c r="F8" s="2" t="s">
        <v>16</v>
      </c>
      <c r="H8" s="2" t="s">
        <v>17</v>
      </c>
      <c r="J8" s="2" t="s">
        <v>15</v>
      </c>
      <c r="L8" s="2" t="s">
        <v>13</v>
      </c>
    </row>
    <row r="9" spans="1:12" ht="21.75" customHeight="1">
      <c r="A9" s="52" t="s">
        <v>18</v>
      </c>
      <c r="B9" s="52"/>
      <c r="D9" s="6">
        <v>9861216036</v>
      </c>
      <c r="F9" s="6">
        <v>11447721737</v>
      </c>
      <c r="H9" s="6">
        <v>0</v>
      </c>
      <c r="J9" s="6">
        <v>21308937773</v>
      </c>
      <c r="L9" s="39">
        <f>J9/سهام!AD9</f>
        <v>1.3603263916537435E-2</v>
      </c>
    </row>
    <row r="10" spans="1:12" ht="21.75" customHeight="1">
      <c r="A10" s="53" t="s">
        <v>19</v>
      </c>
      <c r="B10" s="53"/>
      <c r="D10" s="8">
        <v>687156244</v>
      </c>
      <c r="F10" s="8">
        <v>850493</v>
      </c>
      <c r="H10" s="8">
        <v>486330000</v>
      </c>
      <c r="J10" s="8">
        <v>201676737</v>
      </c>
      <c r="L10" s="40">
        <f>J10/سهام!AD9</f>
        <v>1.2874700318066907E-4</v>
      </c>
    </row>
    <row r="11" spans="1:12" ht="21.75" customHeight="1">
      <c r="A11" s="54" t="s">
        <v>20</v>
      </c>
      <c r="B11" s="54"/>
      <c r="D11" s="10">
        <v>481000000000</v>
      </c>
      <c r="F11" s="10">
        <v>11438575342</v>
      </c>
      <c r="H11" s="10">
        <v>11438575342</v>
      </c>
      <c r="J11" s="10">
        <v>481000000000</v>
      </c>
      <c r="L11" s="41">
        <f>J11/سهام!AD9</f>
        <v>0.30706222964080299</v>
      </c>
    </row>
    <row r="12" spans="1:12" ht="21.75" customHeight="1">
      <c r="A12" s="55" t="s">
        <v>21</v>
      </c>
      <c r="B12" s="55"/>
      <c r="D12" s="12">
        <v>491548372280</v>
      </c>
      <c r="F12" s="12">
        <v>22887147572</v>
      </c>
      <c r="H12" s="12">
        <v>11924905342</v>
      </c>
      <c r="J12" s="12">
        <v>502510614510</v>
      </c>
      <c r="L12" s="42">
        <f>SUM(L9:L11)</f>
        <v>0.32079424056052108</v>
      </c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rightToLeft="1" topLeftCell="B1" zoomScaleNormal="100" workbookViewId="0">
      <selection activeCell="A5" sqref="A5:M5"/>
    </sheetView>
  </sheetViews>
  <sheetFormatPr defaultRowHeight="12.75"/>
  <cols>
    <col min="1" max="1" width="39" customWidth="1"/>
    <col min="2" max="2" width="1.28515625" customWidth="1"/>
    <col min="3" max="3" width="16.42578125" customWidth="1"/>
    <col min="4" max="4" width="1.28515625" customWidth="1"/>
    <col min="5" max="5" width="10.42578125" customWidth="1"/>
    <col min="6" max="6" width="1.28515625" customWidth="1"/>
    <col min="7" max="7" width="17.28515625" customWidth="1"/>
    <col min="8" max="8" width="1.28515625" customWidth="1"/>
    <col min="9" max="9" width="17.28515625" customWidth="1"/>
    <col min="10" max="10" width="1.28515625" customWidth="1"/>
    <col min="11" max="11" width="16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1.75" customHeight="1">
      <c r="A2" s="47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.7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4.45" customHeight="1"/>
    <row r="5" spans="1:13" ht="14.4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4.45" customHeight="1">
      <c r="A6" s="50" t="s">
        <v>23</v>
      </c>
      <c r="C6" s="50" t="s">
        <v>25</v>
      </c>
      <c r="D6" s="50"/>
      <c r="E6" s="50"/>
      <c r="F6" s="50"/>
      <c r="G6" s="50"/>
      <c r="I6" s="50" t="s">
        <v>26</v>
      </c>
      <c r="J6" s="50"/>
      <c r="K6" s="50"/>
      <c r="L6" s="50"/>
      <c r="M6" s="50"/>
    </row>
    <row r="7" spans="1:13" ht="29.1" customHeight="1">
      <c r="A7" s="50"/>
      <c r="C7" s="13" t="s">
        <v>35</v>
      </c>
      <c r="D7" s="3"/>
      <c r="E7" s="13" t="s">
        <v>34</v>
      </c>
      <c r="F7" s="3"/>
      <c r="G7" s="13" t="s">
        <v>36</v>
      </c>
      <c r="I7" s="13" t="s">
        <v>35</v>
      </c>
      <c r="J7" s="3"/>
      <c r="K7" s="13" t="s">
        <v>34</v>
      </c>
      <c r="L7" s="3"/>
      <c r="M7" s="13" t="s">
        <v>36</v>
      </c>
    </row>
    <row r="8" spans="1:13" ht="21.75" customHeight="1">
      <c r="A8" s="5" t="s">
        <v>18</v>
      </c>
      <c r="C8" s="6">
        <v>9146395</v>
      </c>
      <c r="E8" s="6">
        <v>0</v>
      </c>
      <c r="G8" s="6">
        <v>9146395</v>
      </c>
      <c r="I8" s="6">
        <v>188405743</v>
      </c>
      <c r="K8" s="6">
        <v>0</v>
      </c>
      <c r="M8" s="6">
        <v>188405743</v>
      </c>
    </row>
    <row r="9" spans="1:13" ht="21.75" customHeight="1">
      <c r="A9" s="7" t="s">
        <v>29</v>
      </c>
      <c r="C9" s="8">
        <v>0</v>
      </c>
      <c r="E9" s="8">
        <v>0</v>
      </c>
      <c r="G9" s="8">
        <v>0</v>
      </c>
      <c r="I9" s="8">
        <v>13676712333</v>
      </c>
      <c r="K9" s="8">
        <v>26973484</v>
      </c>
      <c r="M9" s="8">
        <v>13649738849</v>
      </c>
    </row>
    <row r="10" spans="1:13" ht="21.75" customHeight="1">
      <c r="A10" s="7" t="s">
        <v>19</v>
      </c>
      <c r="C10" s="8">
        <v>850493</v>
      </c>
      <c r="E10" s="8">
        <v>0</v>
      </c>
      <c r="G10" s="8">
        <v>850493</v>
      </c>
      <c r="I10" s="8">
        <v>2665529</v>
      </c>
      <c r="K10" s="8">
        <v>0</v>
      </c>
      <c r="M10" s="8">
        <v>2665529</v>
      </c>
    </row>
    <row r="11" spans="1:13" ht="21.75" customHeight="1">
      <c r="A11" s="7" t="s">
        <v>30</v>
      </c>
      <c r="C11" s="8">
        <v>0</v>
      </c>
      <c r="E11" s="8">
        <v>0</v>
      </c>
      <c r="G11" s="8">
        <v>0</v>
      </c>
      <c r="I11" s="8">
        <v>7384712333</v>
      </c>
      <c r="K11" s="8">
        <v>6518976</v>
      </c>
      <c r="M11" s="8">
        <v>7378193357</v>
      </c>
    </row>
    <row r="12" spans="1:13" ht="21.75" customHeight="1">
      <c r="A12" s="7" t="s">
        <v>31</v>
      </c>
      <c r="C12" s="8">
        <v>0</v>
      </c>
      <c r="E12" s="8">
        <v>0</v>
      </c>
      <c r="G12" s="8">
        <v>0</v>
      </c>
      <c r="I12" s="8">
        <v>525698654</v>
      </c>
      <c r="K12" s="8">
        <v>0</v>
      </c>
      <c r="M12" s="8">
        <v>525698654</v>
      </c>
    </row>
    <row r="13" spans="1:13" ht="21.75" customHeight="1">
      <c r="A13" s="9" t="s">
        <v>20</v>
      </c>
      <c r="C13" s="10">
        <v>11806553484</v>
      </c>
      <c r="E13" s="10">
        <v>4724285</v>
      </c>
      <c r="G13" s="10">
        <v>11801829199</v>
      </c>
      <c r="I13" s="10">
        <v>16958247472</v>
      </c>
      <c r="K13" s="10">
        <v>70864277</v>
      </c>
      <c r="M13" s="10">
        <v>16887383195</v>
      </c>
    </row>
    <row r="14" spans="1:13" ht="21.75" customHeight="1">
      <c r="A14" s="11" t="s">
        <v>21</v>
      </c>
      <c r="C14" s="12">
        <v>11816550372</v>
      </c>
      <c r="E14" s="12">
        <v>4724285</v>
      </c>
      <c r="G14" s="12">
        <v>11811826087</v>
      </c>
      <c r="I14" s="12">
        <v>38736442064</v>
      </c>
      <c r="K14" s="12">
        <v>104356737</v>
      </c>
      <c r="M14" s="12">
        <v>38632085327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rightToLeft="1" topLeftCell="B1" zoomScaleNormal="100" workbookViewId="0">
      <selection activeCell="Y21" sqref="Y21"/>
    </sheetView>
  </sheetViews>
  <sheetFormatPr defaultRowHeight="12.75"/>
  <cols>
    <col min="1" max="1" width="5.140625" customWidth="1"/>
    <col min="2" max="2" width="65.57031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8" ht="21.75" customHeight="1">
      <c r="A2" s="47" t="s">
        <v>22</v>
      </c>
      <c r="B2" s="47"/>
      <c r="C2" s="47"/>
      <c r="D2" s="47"/>
      <c r="E2" s="47"/>
      <c r="F2" s="47"/>
      <c r="G2" s="47"/>
      <c r="H2" s="47"/>
    </row>
    <row r="3" spans="1:8" ht="21.75" customHeight="1">
      <c r="A3" s="47" t="s">
        <v>2</v>
      </c>
      <c r="B3" s="47"/>
      <c r="C3" s="47"/>
      <c r="D3" s="47"/>
      <c r="E3" s="47"/>
      <c r="F3" s="47"/>
      <c r="G3" s="47"/>
      <c r="H3" s="47"/>
    </row>
    <row r="4" spans="1:8" ht="14.45" customHeight="1"/>
    <row r="5" spans="1:8" ht="14.45" customHeight="1">
      <c r="A5" s="1"/>
      <c r="B5" s="48"/>
      <c r="C5" s="48"/>
      <c r="D5" s="48"/>
      <c r="E5" s="48"/>
      <c r="F5" s="48"/>
      <c r="G5" s="48"/>
      <c r="H5" s="48"/>
    </row>
    <row r="6" spans="1:8" ht="14.45" customHeight="1">
      <c r="D6" s="50" t="s">
        <v>25</v>
      </c>
      <c r="E6" s="50"/>
      <c r="G6" s="50" t="s">
        <v>26</v>
      </c>
      <c r="H6" s="50"/>
    </row>
    <row r="7" spans="1:8" ht="36.4" customHeight="1">
      <c r="A7" s="50" t="s">
        <v>27</v>
      </c>
      <c r="B7" s="50"/>
      <c r="D7" s="13" t="s">
        <v>28</v>
      </c>
      <c r="E7" s="3"/>
      <c r="G7" s="13" t="s">
        <v>28</v>
      </c>
      <c r="H7" s="3"/>
    </row>
    <row r="8" spans="1:8" ht="21.75" customHeight="1">
      <c r="A8" s="52" t="s">
        <v>18</v>
      </c>
      <c r="B8" s="52"/>
      <c r="D8" s="6">
        <v>9146395</v>
      </c>
      <c r="G8" s="6">
        <v>188405743</v>
      </c>
    </row>
    <row r="9" spans="1:8" ht="21.75" customHeight="1">
      <c r="A9" s="53" t="s">
        <v>29</v>
      </c>
      <c r="B9" s="53"/>
      <c r="D9" s="8">
        <v>0</v>
      </c>
      <c r="G9" s="8">
        <v>13676712333</v>
      </c>
    </row>
    <row r="10" spans="1:8" ht="21.75" customHeight="1">
      <c r="A10" s="53" t="s">
        <v>19</v>
      </c>
      <c r="B10" s="53"/>
      <c r="D10" s="8">
        <v>850493</v>
      </c>
      <c r="G10" s="8">
        <v>2665529</v>
      </c>
    </row>
    <row r="11" spans="1:8" ht="21.75" customHeight="1">
      <c r="A11" s="53" t="s">
        <v>30</v>
      </c>
      <c r="B11" s="53"/>
      <c r="D11" s="8">
        <v>0</v>
      </c>
      <c r="G11" s="8">
        <v>7384712333</v>
      </c>
    </row>
    <row r="12" spans="1:8" ht="21.75" customHeight="1">
      <c r="A12" s="53" t="s">
        <v>31</v>
      </c>
      <c r="B12" s="53"/>
      <c r="D12" s="8">
        <v>0</v>
      </c>
      <c r="G12" s="8">
        <v>525698654</v>
      </c>
    </row>
    <row r="13" spans="1:8" ht="21.75" customHeight="1">
      <c r="A13" s="54" t="s">
        <v>20</v>
      </c>
      <c r="B13" s="54"/>
      <c r="D13" s="10">
        <v>11806553484</v>
      </c>
      <c r="G13" s="10">
        <v>16958247472</v>
      </c>
    </row>
    <row r="14" spans="1:8" ht="21.75" customHeight="1" thickBot="1">
      <c r="A14" s="55" t="s">
        <v>21</v>
      </c>
      <c r="B14" s="55"/>
      <c r="D14" s="12">
        <v>11816550372</v>
      </c>
      <c r="G14" s="12">
        <v>38736442064</v>
      </c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rightToLeft="1" tabSelected="1" zoomScaleNormal="100" workbookViewId="0">
      <selection activeCell="D9" sqref="D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7" t="s">
        <v>0</v>
      </c>
      <c r="B1" s="47"/>
      <c r="C1" s="47"/>
      <c r="D1" s="47"/>
      <c r="E1" s="47"/>
      <c r="F1" s="47"/>
    </row>
    <row r="2" spans="1:6" ht="21.75" customHeight="1">
      <c r="A2" s="47" t="s">
        <v>22</v>
      </c>
      <c r="B2" s="47"/>
      <c r="C2" s="47"/>
      <c r="D2" s="47"/>
      <c r="E2" s="47"/>
      <c r="F2" s="47"/>
    </row>
    <row r="3" spans="1:6" ht="21.75" customHeight="1">
      <c r="A3" s="47" t="s">
        <v>2</v>
      </c>
      <c r="B3" s="47"/>
      <c r="C3" s="47"/>
      <c r="D3" s="47"/>
      <c r="E3" s="47"/>
      <c r="F3" s="47"/>
    </row>
    <row r="4" spans="1:6" ht="14.45" customHeight="1"/>
    <row r="5" spans="1:6" ht="29.1" customHeight="1">
      <c r="A5" s="1"/>
      <c r="B5" s="48"/>
      <c r="C5" s="48"/>
      <c r="D5" s="48"/>
      <c r="E5" s="48"/>
      <c r="F5" s="48"/>
    </row>
    <row r="6" spans="1:6" ht="14.45" customHeight="1">
      <c r="D6" s="2" t="s">
        <v>25</v>
      </c>
      <c r="F6" s="2" t="s">
        <v>5</v>
      </c>
    </row>
    <row r="7" spans="1:6" ht="14.45" customHeight="1">
      <c r="A7" s="50" t="s">
        <v>24</v>
      </c>
      <c r="B7" s="50"/>
      <c r="D7" s="4" t="s">
        <v>15</v>
      </c>
      <c r="F7" s="4" t="s">
        <v>15</v>
      </c>
    </row>
    <row r="8" spans="1:6" ht="21.75" customHeight="1">
      <c r="A8" s="52" t="s">
        <v>24</v>
      </c>
      <c r="B8" s="52"/>
      <c r="D8" s="6">
        <v>16626832900</v>
      </c>
      <c r="F8" s="6">
        <f>D8</f>
        <v>16626832900</v>
      </c>
    </row>
    <row r="9" spans="1:6" ht="21.75" customHeight="1">
      <c r="A9" s="53" t="s">
        <v>32</v>
      </c>
      <c r="B9" s="53"/>
      <c r="D9" s="8">
        <v>0</v>
      </c>
      <c r="F9" s="8">
        <v>60658696</v>
      </c>
    </row>
    <row r="10" spans="1:6" ht="21.75" customHeight="1">
      <c r="A10" s="54" t="s">
        <v>33</v>
      </c>
      <c r="B10" s="54"/>
      <c r="D10" s="10">
        <v>0</v>
      </c>
      <c r="F10" s="10">
        <v>0</v>
      </c>
    </row>
    <row r="11" spans="1:6" ht="21.75" customHeight="1" thickBot="1">
      <c r="A11" s="55" t="s">
        <v>21</v>
      </c>
      <c r="B11" s="55"/>
      <c r="D11" s="12">
        <f>SUM(D8:D10)</f>
        <v>16626832900</v>
      </c>
      <c r="E11" s="12">
        <f>SUM(E8:E10)</f>
        <v>0</v>
      </c>
      <c r="F11" s="12">
        <f>SUM(F8:F10)</f>
        <v>16687491596</v>
      </c>
    </row>
    <row r="12" spans="1:6" ht="13.5" thickTop="1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rightToLeft="1" zoomScaleNormal="100" workbookViewId="0">
      <selection activeCell="C10" sqref="C10"/>
    </sheetView>
  </sheetViews>
  <sheetFormatPr defaultRowHeight="15"/>
  <cols>
    <col min="1" max="1" width="29.5703125" style="26" customWidth="1"/>
    <col min="2" max="2" width="1" style="26" customWidth="1"/>
    <col min="3" max="3" width="19.42578125" style="26" customWidth="1"/>
    <col min="4" max="4" width="1" style="26" customWidth="1"/>
    <col min="5" max="5" width="18.7109375" style="26" customWidth="1"/>
    <col min="6" max="6" width="1" style="26" customWidth="1"/>
    <col min="7" max="7" width="27.42578125" style="26" customWidth="1"/>
    <col min="8" max="8" width="1" style="26" customWidth="1"/>
    <col min="9" max="9" width="9.140625" style="26" customWidth="1"/>
    <col min="10" max="16384" width="9.140625" style="26"/>
  </cols>
  <sheetData>
    <row r="2" spans="1:9" ht="21">
      <c r="A2" s="56" t="s">
        <v>0</v>
      </c>
      <c r="B2" s="56"/>
      <c r="C2" s="56"/>
      <c r="D2" s="56"/>
      <c r="E2" s="56"/>
      <c r="F2" s="56"/>
      <c r="G2" s="56"/>
    </row>
    <row r="3" spans="1:9" ht="21">
      <c r="A3" s="56" t="s">
        <v>22</v>
      </c>
      <c r="B3" s="56"/>
      <c r="C3" s="56"/>
      <c r="D3" s="56"/>
      <c r="E3" s="56"/>
      <c r="F3" s="56"/>
      <c r="G3" s="56"/>
    </row>
    <row r="4" spans="1:9" ht="21">
      <c r="A4" s="56" t="s">
        <v>2</v>
      </c>
      <c r="B4" s="56"/>
      <c r="C4" s="56"/>
      <c r="D4" s="56"/>
      <c r="E4" s="56"/>
      <c r="F4" s="56"/>
      <c r="G4" s="56"/>
    </row>
    <row r="6" spans="1:9" ht="21">
      <c r="A6" s="27" t="s">
        <v>42</v>
      </c>
      <c r="B6" s="28"/>
      <c r="C6" s="27" t="s">
        <v>15</v>
      </c>
      <c r="D6" s="28"/>
      <c r="E6" s="27" t="s">
        <v>43</v>
      </c>
      <c r="F6" s="28"/>
      <c r="G6" s="27" t="s">
        <v>44</v>
      </c>
    </row>
    <row r="7" spans="1:9" ht="21">
      <c r="A7" s="29" t="s">
        <v>45</v>
      </c>
      <c r="B7" s="28"/>
      <c r="C7" s="30">
        <v>0</v>
      </c>
      <c r="D7" s="28"/>
      <c r="E7" s="35" t="s">
        <v>46</v>
      </c>
      <c r="F7" s="28"/>
      <c r="G7" s="35">
        <v>0</v>
      </c>
    </row>
    <row r="8" spans="1:9" ht="21">
      <c r="A8" s="29" t="s">
        <v>47</v>
      </c>
      <c r="B8" s="28"/>
      <c r="C8" s="30">
        <v>0</v>
      </c>
      <c r="D8" s="28"/>
      <c r="E8" s="35" t="s">
        <v>46</v>
      </c>
      <c r="F8" s="28"/>
      <c r="G8" s="35">
        <v>0</v>
      </c>
    </row>
    <row r="9" spans="1:9" ht="21">
      <c r="A9" s="29" t="s">
        <v>48</v>
      </c>
      <c r="B9" s="28"/>
      <c r="C9" s="30">
        <f>'درآمد سپرده بانکی'!D14</f>
        <v>11816550372</v>
      </c>
      <c r="D9" s="28"/>
      <c r="E9" s="35">
        <f>C9/C11</f>
        <v>0.41544109781174837</v>
      </c>
      <c r="F9" s="28"/>
      <c r="G9" s="35">
        <f>C9/سهام!AD9</f>
        <v>7.543485039270644E-3</v>
      </c>
    </row>
    <row r="10" spans="1:9" ht="21">
      <c r="A10" s="29" t="s">
        <v>24</v>
      </c>
      <c r="B10" s="28"/>
      <c r="C10" s="30">
        <f>'سایر درآمدها'!D11</f>
        <v>16626832900</v>
      </c>
      <c r="D10" s="28"/>
      <c r="E10" s="35">
        <f>C10/C11</f>
        <v>0.58455890218825157</v>
      </c>
      <c r="F10" s="28"/>
      <c r="G10" s="35">
        <f>C10/سهام!AD9</f>
        <v>1.0614287696754798E-2</v>
      </c>
    </row>
    <row r="11" spans="1:9" ht="19.5" thickBot="1">
      <c r="A11" s="31"/>
      <c r="B11" s="31"/>
      <c r="C11" s="32">
        <f>SUM(C7:C10)</f>
        <v>28443383272</v>
      </c>
      <c r="D11" s="33">
        <f t="shared" ref="D11:H11" si="0">SUM(D7:D9)</f>
        <v>0</v>
      </c>
      <c r="E11" s="43">
        <f>SUM(E9:E10)</f>
        <v>1</v>
      </c>
      <c r="F11" s="33">
        <f t="shared" si="0"/>
        <v>0</v>
      </c>
      <c r="G11" s="43">
        <f>C11/سهام!AD9</f>
        <v>1.8157772736025441E-2</v>
      </c>
      <c r="H11" s="34">
        <f t="shared" si="0"/>
        <v>0</v>
      </c>
      <c r="I11" s="34"/>
    </row>
    <row r="12" spans="1:9" ht="15.75" thickTop="1">
      <c r="A12" s="31"/>
      <c r="B12" s="31"/>
      <c r="C12" s="31"/>
      <c r="D12" s="31"/>
      <c r="E12" s="31"/>
      <c r="F12" s="31"/>
      <c r="G12" s="31"/>
    </row>
    <row r="13" spans="1:9">
      <c r="A13" s="31"/>
      <c r="B13" s="31"/>
      <c r="C13" s="31"/>
      <c r="D13" s="31"/>
      <c r="E13" s="31"/>
      <c r="F13" s="31"/>
      <c r="G13" s="31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88" orientation="portrait" verticalDpi="0" r:id="rId1"/>
  <ignoredErrors>
    <ignoredError sqref="G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جمع درآمدها</vt:lpstr>
      <vt:lpstr>جلد!Print_Area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2024-06-22T04:41:40Z</dcterms:created>
  <dcterms:modified xsi:type="dcterms:W3CDTF">2024-06-24T07:18:40Z</dcterms:modified>
</cp:coreProperties>
</file>