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3\"/>
    </mc:Choice>
  </mc:AlternateContent>
  <bookViews>
    <workbookView xWindow="0" yWindow="0" windowWidth="13650" windowHeight="10935" activeTab="5"/>
  </bookViews>
  <sheets>
    <sheet name="جلد" sheetId="22" r:id="rId1"/>
    <sheet name="سهام" sheetId="2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جمع درآمدها" sheetId="23" r:id="rId7"/>
  </sheets>
  <definedNames>
    <definedName name="_xlnm.Print_Area" localSheetId="0">جلد!$A$1:$I$12</definedName>
    <definedName name="_xlnm.Print_Area" localSheetId="4">'درآمد سپرده بانکی'!$A$1:$H$14</definedName>
    <definedName name="_xlnm.Print_Area" localSheetId="5">'سایر درآمدها'!$A$1:$G$11</definedName>
    <definedName name="_xlnm.Print_Area" localSheetId="2">سپرده!$A$1:$M$12</definedName>
    <definedName name="_xlnm.Print_Area" localSheetId="3">'سود سپرده بانکی'!$A$1:$N$14</definedName>
    <definedName name="_xlnm.Print_Area" localSheetId="1">سهام!$A$1:$AB$12</definedName>
  </definedNames>
  <calcPr calcId="162913"/>
</workbook>
</file>

<file path=xl/calcChain.xml><?xml version="1.0" encoding="utf-8"?>
<calcChain xmlns="http://schemas.openxmlformats.org/spreadsheetml/2006/main">
  <c r="C10" i="23" l="1"/>
  <c r="G10" i="23" l="1"/>
  <c r="AA9" i="2" l="1"/>
  <c r="C9" i="23" l="1"/>
  <c r="D11" i="23"/>
  <c r="F11" i="23"/>
  <c r="H11" i="23"/>
  <c r="H12" i="2"/>
  <c r="F12" i="2"/>
  <c r="T12" i="2" s="1"/>
  <c r="W11" i="2"/>
  <c r="Y11" i="2" s="1"/>
  <c r="AA11" i="2" s="1"/>
  <c r="W10" i="2"/>
  <c r="Y10" i="2" s="1"/>
  <c r="AA10" i="2" s="1"/>
  <c r="T10" i="2"/>
  <c r="J10" i="2"/>
  <c r="J12" i="2" s="1"/>
  <c r="W9" i="2"/>
  <c r="W12" i="2" s="1"/>
  <c r="T9" i="2"/>
  <c r="J9" i="2"/>
  <c r="G9" i="23" l="1"/>
  <c r="C11" i="23"/>
  <c r="G11" i="23" s="1"/>
  <c r="Y9" i="2"/>
  <c r="E9" i="23" l="1"/>
  <c r="E10" i="23"/>
  <c r="Y12" i="2"/>
  <c r="AA12" i="2"/>
  <c r="E11" i="23" l="1"/>
</calcChain>
</file>

<file path=xl/sharedStrings.xml><?xml version="1.0" encoding="utf-8"?>
<sst xmlns="http://schemas.openxmlformats.org/spreadsheetml/2006/main" count="104" uniqueCount="53">
  <si>
    <t>صندوق سرمایه ‏گذاری خصوصی اکسیر زیست پارسیان</t>
  </si>
  <si>
    <t>صورت وضعیت پرتفوی</t>
  </si>
  <si>
    <t>برای ماه منتهی به 1403/04/31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</si>
  <si>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</si>
  <si>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</si>
  <si>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</si>
  <si>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</si>
  <si>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</si>
  <si>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</si>
  <si>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</si>
  <si>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</si>
  <si>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</si>
  <si>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</si>
  <si>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</si>
  <si>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-4-1</t>
  </si>
  <si>
    <t>سپرده های بانکی</t>
  </si>
  <si>
    <t>مبلغ</t>
  </si>
  <si>
    <t>افزایش</t>
  </si>
  <si>
    <t>کاهش</t>
  </si>
  <si>
    <t>سپرده کوتاه مدت بانک پاسارگاد الوند 209.8100.15206555.1 نرخ سود 0 درصد</t>
  </si>
  <si>
    <t>1.19%</t>
  </si>
  <si>
    <t>سپرده کوتاه مدت بانک خاورمیانه سعادت آباد  100610810707075396 نرخ سود 0 درصد</t>
  </si>
  <si>
    <t>8.68%</t>
  </si>
  <si>
    <t>سپرده بلند مدت بانک پاسارگاد الوند 209.307.15206555.4 نرخ سود 28 درصد</t>
  </si>
  <si>
    <t>22.20%</t>
  </si>
  <si>
    <t>جمع</t>
  </si>
  <si>
    <t>صورت وضعیت درآمدها</t>
  </si>
  <si>
    <t>شرح</t>
  </si>
  <si>
    <t>درصد از کل درآمدها</t>
  </si>
  <si>
    <t>سایر درآمدها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</si>
  <si>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</si>
  <si>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</si>
  <si>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</si>
  <si>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</si>
  <si>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پاسارگاد الوند 209.307.15206555.1 نرخ سود 26 درصد</t>
  </si>
  <si>
    <t>سپرده بلند مدت بانک پاسارگاد الوند 209.307.15206555.2 نرخ سود 26 درصد</t>
  </si>
  <si>
    <t>سپرده بلند مدت بانک پاسارگاد الوند 209.307.15206555.3 نرخ سود 26 درصد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</si>
  <si>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</si>
  <si>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</si>
  <si>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</si>
  <si>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</si>
  <si>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</si>
  <si>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</si>
  <si>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31 تیر ماه 1403</t>
  </si>
  <si>
    <t>شرکت نیواد فارمد سلامت</t>
  </si>
  <si>
    <t>شرکت طبیب درمان پژوهش قلب</t>
  </si>
  <si>
    <t>شرکت آترا زیست آرای</t>
  </si>
  <si>
    <t>درآمد سپرده بانکی</t>
  </si>
  <si>
    <t>0.00%</t>
  </si>
  <si>
    <t>سرمایه‌گذاری در اوراق بهادار</t>
  </si>
  <si>
    <t>سرمایه‌گذاری در سهام</t>
  </si>
  <si>
    <t>درصد به کل دارایی‌های صندوق</t>
  </si>
  <si>
    <t>توضیحات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</si>
</sst>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7">
    <font>
      <sz val="10"/>
      <color rgb="FF000000"/>
      <name val="Arial"/>
      <charset val="1"/>
    </font>
    <font>
      <sz val="10"/>
      <color rgb="FF000000"/>
      <name val="Arial"/>
      <family val="2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color rgb="FF000000"/>
      <name val="IRANSans"/>
      <family val="2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b/>
      <sz val="12"/>
      <color rgb="FF1E90FF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</cellStyleXfs>
  <cellXfs count="64">
    <xf numFmtId="0" fontId="0" fillId="0" borderId="0" xfId="0" applyAlignment="1">
      <alignment horizontal="left"/>
    </xf>
    <xf numFmtId="0" fontId="2" fillId="0" borderId="0" xfId="2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2" applyFont="1"/>
    <xf numFmtId="164" fontId="9" fillId="0" borderId="2" xfId="2" applyNumberFormat="1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/>
    </xf>
    <xf numFmtId="9" fontId="8" fillId="0" borderId="0" xfId="1" applyFont="1" applyAlignment="1">
      <alignment horizontal="center" vertical="center"/>
    </xf>
    <xf numFmtId="3" fontId="10" fillId="0" borderId="0" xfId="0" applyNumberFormat="1" applyFont="1" applyAlignment="1">
      <alignment horizontal="left"/>
    </xf>
    <xf numFmtId="164" fontId="9" fillId="0" borderId="0" xfId="2" applyNumberFormat="1" applyFont="1" applyBorder="1"/>
    <xf numFmtId="164" fontId="9" fillId="0" borderId="6" xfId="2" applyNumberFormat="1" applyFont="1" applyBorder="1" applyAlignment="1">
      <alignment horizontal="center" vertical="center"/>
    </xf>
    <xf numFmtId="164" fontId="9" fillId="0" borderId="6" xfId="2" applyNumberFormat="1" applyFont="1" applyBorder="1"/>
    <xf numFmtId="9" fontId="9" fillId="0" borderId="6" xfId="1" applyFont="1" applyBorder="1" applyAlignment="1">
      <alignment horizontal="center" vertical="center"/>
    </xf>
    <xf numFmtId="164" fontId="9" fillId="0" borderId="0" xfId="2" applyNumberFormat="1" applyFont="1"/>
    <xf numFmtId="9" fontId="8" fillId="0" borderId="0" xfId="0" applyNumberFormat="1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3" fontId="12" fillId="0" borderId="0" xfId="3" applyNumberFormat="1" applyFont="1"/>
    <xf numFmtId="9" fontId="9" fillId="0" borderId="7" xfId="1" applyFont="1" applyBorder="1" applyAlignment="1">
      <alignment horizontal="center"/>
    </xf>
    <xf numFmtId="3" fontId="12" fillId="0" borderId="0" xfId="3" applyNumberFormat="1" applyFont="1" applyAlignment="1">
      <alignment horizontal="center"/>
    </xf>
    <xf numFmtId="3" fontId="9" fillId="0" borderId="7" xfId="3" applyNumberFormat="1" applyFont="1" applyBorder="1" applyAlignment="1">
      <alignment horizontal="center"/>
    </xf>
    <xf numFmtId="9" fontId="9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3" fontId="9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3" fontId="8" fillId="0" borderId="4" xfId="0" applyNumberFormat="1" applyFont="1" applyFill="1" applyBorder="1" applyAlignment="1">
      <alignment horizontal="right" vertical="top"/>
    </xf>
    <xf numFmtId="3" fontId="8" fillId="0" borderId="5" xfId="0" applyNumberFormat="1" applyFont="1" applyFill="1" applyBorder="1" applyAlignment="1">
      <alignment horizontal="right" vertical="top"/>
    </xf>
    <xf numFmtId="0" fontId="16" fillId="0" borderId="0" xfId="0" applyFont="1" applyFill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4" fontId="8" fillId="0" borderId="2" xfId="0" applyNumberFormat="1" applyFont="1" applyFill="1" applyBorder="1" applyAlignment="1">
      <alignment horizontal="center" vertical="top"/>
    </xf>
    <xf numFmtId="4" fontId="8" fillId="0" borderId="0" xfId="0" applyNumberFormat="1" applyFont="1" applyFill="1" applyAlignment="1">
      <alignment horizontal="center" vertical="top"/>
    </xf>
    <xf numFmtId="4" fontId="8" fillId="0" borderId="4" xfId="0" applyNumberFormat="1" applyFont="1" applyFill="1" applyBorder="1" applyAlignment="1">
      <alignment horizontal="center" vertical="top"/>
    </xf>
    <xf numFmtId="4" fontId="8" fillId="0" borderId="5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4371975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topLeftCell="A4" zoomScaleNormal="100" workbookViewId="0">
      <selection activeCell="A10" sqref="A10:I10"/>
    </sheetView>
  </sheetViews>
  <sheetFormatPr defaultColWidth="8.85546875" defaultRowHeight="15"/>
  <cols>
    <col min="1" max="1" width="8.85546875" style="1" customWidth="1"/>
    <col min="2" max="6" width="8.85546875" style="1"/>
    <col min="7" max="7" width="8.85546875" style="1" customWidth="1"/>
    <col min="8" max="16384" width="8.85546875" style="1"/>
  </cols>
  <sheetData>
    <row r="4" spans="1:9" ht="115.5" customHeight="1">
      <c r="A4" s="50" t="s">
        <v>42</v>
      </c>
      <c r="B4" s="50"/>
      <c r="C4" s="50"/>
      <c r="D4" s="50"/>
      <c r="E4" s="50"/>
      <c r="F4" s="50"/>
      <c r="G4" s="50"/>
      <c r="H4" s="50"/>
      <c r="I4" s="50"/>
    </row>
    <row r="5" spans="1:9" ht="58.5" customHeight="1">
      <c r="A5" s="2"/>
      <c r="B5" s="2"/>
      <c r="C5" s="2"/>
      <c r="D5" s="2"/>
      <c r="E5" s="2"/>
      <c r="F5" s="2"/>
      <c r="G5" s="2"/>
      <c r="H5" s="3"/>
    </row>
    <row r="6" spans="1:9" ht="91.5" customHeight="1">
      <c r="A6" s="2"/>
      <c r="B6" s="2"/>
      <c r="C6" s="2"/>
      <c r="D6" s="2"/>
      <c r="E6" s="2"/>
      <c r="F6" s="2"/>
      <c r="G6" s="2"/>
      <c r="H6" s="3"/>
    </row>
    <row r="7" spans="1:9" ht="33.75">
      <c r="A7" s="2"/>
      <c r="B7" s="2"/>
      <c r="C7" s="2"/>
      <c r="D7" s="2"/>
      <c r="E7" s="2"/>
      <c r="F7" s="2"/>
      <c r="G7" s="2"/>
      <c r="H7" s="3"/>
    </row>
    <row r="8" spans="1:9" ht="108" customHeight="1">
      <c r="A8" s="2"/>
      <c r="B8" s="2"/>
      <c r="C8" s="2"/>
      <c r="D8" s="2"/>
      <c r="E8" s="2"/>
      <c r="F8" s="2"/>
      <c r="G8" s="2"/>
      <c r="H8" s="3"/>
    </row>
    <row r="10" spans="1:9" ht="30" customHeight="1">
      <c r="A10" s="51" t="s">
        <v>43</v>
      </c>
      <c r="B10" s="51"/>
      <c r="C10" s="51"/>
      <c r="D10" s="51"/>
      <c r="E10" s="51"/>
      <c r="F10" s="51"/>
      <c r="G10" s="51"/>
      <c r="H10" s="51"/>
      <c r="I10" s="51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rightToLeft="1" topLeftCell="C1" zoomScaleNormal="100" workbookViewId="0">
      <selection activeCell="F9" sqref="F9:F11"/>
    </sheetView>
  </sheetViews>
  <sheetFormatPr defaultRowHeight="15.75"/>
  <cols>
    <col min="1" max="2" width="2.5703125" style="31" customWidth="1"/>
    <col min="3" max="3" width="28" style="31" customWidth="1"/>
    <col min="4" max="5" width="1.28515625" style="31" customWidth="1"/>
    <col min="6" max="6" width="14.28515625" style="31" customWidth="1"/>
    <col min="7" max="7" width="1.28515625" style="31" customWidth="1"/>
    <col min="8" max="8" width="22.28515625" style="31" customWidth="1"/>
    <col min="9" max="9" width="1.28515625" style="31" customWidth="1"/>
    <col min="10" max="10" width="21.42578125" style="31" customWidth="1"/>
    <col min="11" max="11" width="1.28515625" style="31" customWidth="1"/>
    <col min="12" max="12" width="14.28515625" style="31" customWidth="1"/>
    <col min="13" max="13" width="1.28515625" style="31" customWidth="1"/>
    <col min="14" max="14" width="14.28515625" style="31" customWidth="1"/>
    <col min="15" max="15" width="1.28515625" style="31" customWidth="1"/>
    <col min="16" max="16" width="14.28515625" style="31" customWidth="1"/>
    <col min="17" max="17" width="1.28515625" style="31" customWidth="1"/>
    <col min="18" max="18" width="14.28515625" style="31" customWidth="1"/>
    <col min="19" max="19" width="1.28515625" style="31" customWidth="1"/>
    <col min="20" max="20" width="15.5703125" style="31" customWidth="1"/>
    <col min="21" max="21" width="1.28515625" style="31" customWidth="1"/>
    <col min="22" max="22" width="1.140625" style="31" customWidth="1"/>
    <col min="23" max="23" width="24" style="31" customWidth="1"/>
    <col min="24" max="24" width="0.85546875" style="31" customWidth="1"/>
    <col min="25" max="25" width="24.28515625" style="31" customWidth="1"/>
    <col min="26" max="26" width="1" style="31" customWidth="1"/>
    <col min="27" max="27" width="21.28515625" style="31" customWidth="1"/>
    <col min="28" max="28" width="8.85546875" style="31" customWidth="1"/>
    <col min="29" max="29" width="0.28515625" style="31" hidden="1" customWidth="1"/>
    <col min="30" max="30" width="21.28515625" style="31" customWidth="1"/>
    <col min="31" max="16384" width="9.140625" style="31"/>
  </cols>
  <sheetData>
    <row r="1" spans="1:30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30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30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30" ht="14.45" customHeight="1">
      <c r="A4" s="4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30" ht="14.4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30" ht="14.45" customHeight="1">
      <c r="F6" s="54" t="s">
        <v>3</v>
      </c>
      <c r="G6" s="54"/>
      <c r="H6" s="54"/>
      <c r="I6" s="54"/>
      <c r="J6" s="54"/>
      <c r="L6" s="54" t="s">
        <v>4</v>
      </c>
      <c r="M6" s="54"/>
      <c r="N6" s="54"/>
      <c r="O6" s="54"/>
      <c r="P6" s="54"/>
      <c r="Q6" s="54"/>
      <c r="R6" s="54"/>
      <c r="T6" s="54" t="s">
        <v>5</v>
      </c>
      <c r="U6" s="54"/>
      <c r="V6" s="54"/>
      <c r="W6" s="54"/>
      <c r="X6" s="54"/>
      <c r="Y6" s="54"/>
      <c r="Z6" s="54"/>
      <c r="AA6" s="54"/>
    </row>
    <row r="7" spans="1:30" ht="21">
      <c r="F7" s="32"/>
      <c r="G7" s="32"/>
      <c r="H7" s="32"/>
      <c r="I7" s="32"/>
      <c r="J7" s="32"/>
      <c r="L7" s="55" t="s">
        <v>6</v>
      </c>
      <c r="M7" s="55"/>
      <c r="N7" s="55"/>
      <c r="O7" s="32"/>
      <c r="P7" s="55" t="s">
        <v>7</v>
      </c>
      <c r="Q7" s="55"/>
      <c r="R7" s="55"/>
      <c r="T7" s="32"/>
      <c r="U7" s="32"/>
      <c r="V7" s="32"/>
      <c r="W7" s="32"/>
      <c r="X7" s="32"/>
      <c r="Y7" s="32"/>
      <c r="Z7" s="32"/>
      <c r="AA7" s="32"/>
    </row>
    <row r="8" spans="1:30" ht="21">
      <c r="A8" s="54" t="s">
        <v>8</v>
      </c>
      <c r="B8" s="54"/>
      <c r="C8" s="54"/>
      <c r="E8" s="54" t="s">
        <v>9</v>
      </c>
      <c r="F8" s="54"/>
      <c r="H8" s="5" t="s">
        <v>10</v>
      </c>
      <c r="J8" s="5" t="s">
        <v>11</v>
      </c>
      <c r="L8" s="6" t="s">
        <v>9</v>
      </c>
      <c r="M8" s="32"/>
      <c r="N8" s="6" t="s">
        <v>10</v>
      </c>
      <c r="P8" s="6" t="s">
        <v>9</v>
      </c>
      <c r="Q8" s="32"/>
      <c r="R8" s="6" t="s">
        <v>12</v>
      </c>
      <c r="T8" s="5" t="s">
        <v>9</v>
      </c>
      <c r="W8" s="5" t="s">
        <v>10</v>
      </c>
      <c r="Y8" s="5" t="s">
        <v>11</v>
      </c>
      <c r="AA8" s="5" t="s">
        <v>13</v>
      </c>
    </row>
    <row r="9" spans="1:30" s="7" customFormat="1" ht="18.75">
      <c r="C9" s="8" t="s">
        <v>44</v>
      </c>
      <c r="F9" s="9">
        <v>12680000</v>
      </c>
      <c r="H9" s="10">
        <v>400000000000</v>
      </c>
      <c r="J9" s="10">
        <f>H9</f>
        <v>400000000000</v>
      </c>
      <c r="R9" s="7">
        <v>0</v>
      </c>
      <c r="T9" s="9">
        <f>F9</f>
        <v>12680000</v>
      </c>
      <c r="W9" s="10">
        <f>H9</f>
        <v>400000000000</v>
      </c>
      <c r="Y9" s="10">
        <f>W9</f>
        <v>400000000000</v>
      </c>
      <c r="AA9" s="11">
        <f>Y9/AD9</f>
        <v>0.2566605247732357</v>
      </c>
      <c r="AD9" s="12">
        <v>1558478851991</v>
      </c>
    </row>
    <row r="10" spans="1:30" s="7" customFormat="1" ht="18.75">
      <c r="C10" s="8" t="s">
        <v>45</v>
      </c>
      <c r="F10" s="10">
        <v>68727</v>
      </c>
      <c r="H10" s="10">
        <v>420000000000</v>
      </c>
      <c r="J10" s="13">
        <f>H10</f>
        <v>420000000000</v>
      </c>
      <c r="R10" s="7">
        <v>0</v>
      </c>
      <c r="T10" s="10">
        <f>F10</f>
        <v>68727</v>
      </c>
      <c r="W10" s="10">
        <f>H10</f>
        <v>420000000000</v>
      </c>
      <c r="Y10" s="10">
        <f>W10</f>
        <v>420000000000</v>
      </c>
      <c r="AA10" s="11">
        <f>Y10/AD9</f>
        <v>0.26949355101189748</v>
      </c>
    </row>
    <row r="11" spans="1:30" s="7" customFormat="1" ht="19.5" thickBot="1">
      <c r="C11" s="8" t="s">
        <v>46</v>
      </c>
      <c r="F11" s="14">
        <v>270000</v>
      </c>
      <c r="H11" s="14">
        <v>219375000000</v>
      </c>
      <c r="J11" s="15">
        <v>219375000000</v>
      </c>
      <c r="N11" s="14"/>
      <c r="R11" s="14">
        <v>0</v>
      </c>
      <c r="T11" s="14">
        <v>270000</v>
      </c>
      <c r="W11" s="14">
        <f>H11</f>
        <v>219375000000</v>
      </c>
      <c r="Y11" s="14">
        <f>W11</f>
        <v>219375000000</v>
      </c>
      <c r="AA11" s="16">
        <f>Y11/AD9</f>
        <v>0.14076225655532146</v>
      </c>
    </row>
    <row r="12" spans="1:30" s="7" customFormat="1" ht="19.5" thickTop="1">
      <c r="F12" s="10">
        <f>SUM(F9:F11)</f>
        <v>13018727</v>
      </c>
      <c r="H12" s="17">
        <f>SUM(H9:H11)</f>
        <v>1039375000000</v>
      </c>
      <c r="J12" s="17">
        <f>SUM(J9:J11)</f>
        <v>1039375000000</v>
      </c>
      <c r="R12" s="7">
        <v>0</v>
      </c>
      <c r="T12" s="10">
        <f>F12</f>
        <v>13018727</v>
      </c>
      <c r="W12" s="17">
        <f>SUM(W9:W11)</f>
        <v>1039375000000</v>
      </c>
      <c r="Y12" s="17">
        <f>SUM(Y9:Y11)</f>
        <v>1039375000000</v>
      </c>
      <c r="AA12" s="18">
        <f>SUM(AA9:AA11)</f>
        <v>0.66691633234045467</v>
      </c>
    </row>
  </sheetData>
  <mergeCells count="13">
    <mergeCell ref="A8:C8"/>
    <mergeCell ref="E8:F8"/>
    <mergeCell ref="C5:AA5"/>
    <mergeCell ref="T6:AA6"/>
    <mergeCell ref="F6:J6"/>
    <mergeCell ref="L6:R6"/>
    <mergeCell ref="L7:N7"/>
    <mergeCell ref="P7:R7"/>
    <mergeCell ref="A1:AB1"/>
    <mergeCell ref="A2:AB2"/>
    <mergeCell ref="A3:AB3"/>
    <mergeCell ref="B4:AB4"/>
    <mergeCell ref="A5:B5"/>
  </mergeCells>
  <pageMargins left="0.39" right="0.39" top="0.39" bottom="0.39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rightToLeft="1" view="pageBreakPreview" zoomScale="90" zoomScaleNormal="100" zoomScaleSheetLayoutView="90" workbookViewId="0">
      <selection activeCell="B5" sqref="B5:L5"/>
    </sheetView>
  </sheetViews>
  <sheetFormatPr defaultRowHeight="18.75"/>
  <cols>
    <col min="1" max="1" width="5.140625" style="7" customWidth="1"/>
    <col min="2" max="2" width="66.28515625" style="7" customWidth="1"/>
    <col min="3" max="3" width="1.28515625" style="7" customWidth="1"/>
    <col min="4" max="4" width="17.85546875" style="7" customWidth="1"/>
    <col min="5" max="5" width="1.28515625" style="7" customWidth="1"/>
    <col min="6" max="6" width="17.28515625" style="7" customWidth="1"/>
    <col min="7" max="7" width="1.28515625" style="7" customWidth="1"/>
    <col min="8" max="8" width="17" style="7" customWidth="1"/>
    <col min="9" max="9" width="1.28515625" style="7" customWidth="1"/>
    <col min="10" max="10" width="17.42578125" style="7" customWidth="1"/>
    <col min="11" max="11" width="1.28515625" style="7" customWidth="1"/>
    <col min="12" max="12" width="19.42578125" style="40" customWidth="1"/>
    <col min="13" max="13" width="0.28515625" style="7" customWidth="1"/>
    <col min="14" max="16384" width="9.140625" style="7"/>
  </cols>
  <sheetData>
    <row r="1" spans="1:12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1.7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4.45" customHeight="1"/>
    <row r="5" spans="1:12" ht="14.45" customHeight="1">
      <c r="A5" s="38" t="s">
        <v>14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14.45" customHeight="1">
      <c r="D6" s="33" t="s">
        <v>3</v>
      </c>
      <c r="F6" s="58" t="s">
        <v>4</v>
      </c>
      <c r="G6" s="58"/>
      <c r="H6" s="58"/>
      <c r="J6" s="33" t="s">
        <v>5</v>
      </c>
    </row>
    <row r="7" spans="1:12" ht="14.45" customHeight="1">
      <c r="D7" s="39"/>
      <c r="F7" s="39"/>
      <c r="G7" s="39"/>
      <c r="H7" s="39"/>
      <c r="J7" s="39"/>
    </row>
    <row r="8" spans="1:12" ht="14.45" customHeight="1">
      <c r="A8" s="58" t="s">
        <v>15</v>
      </c>
      <c r="B8" s="58"/>
      <c r="D8" s="33" t="s">
        <v>16</v>
      </c>
      <c r="F8" s="33" t="s">
        <v>17</v>
      </c>
      <c r="H8" s="33" t="s">
        <v>18</v>
      </c>
      <c r="J8" s="33" t="s">
        <v>16</v>
      </c>
      <c r="L8" s="33" t="s">
        <v>13</v>
      </c>
    </row>
    <row r="9" spans="1:12" ht="21.75" customHeight="1">
      <c r="A9" s="59" t="s">
        <v>19</v>
      </c>
      <c r="B9" s="59"/>
      <c r="D9" s="34">
        <v>21308937773</v>
      </c>
      <c r="F9" s="34">
        <v>147930314754</v>
      </c>
      <c r="H9" s="34">
        <v>150654269170</v>
      </c>
      <c r="J9" s="34">
        <v>18584983357</v>
      </c>
      <c r="L9" s="41" t="s">
        <v>20</v>
      </c>
    </row>
    <row r="10" spans="1:12" ht="21.75" customHeight="1">
      <c r="A10" s="60" t="s">
        <v>21</v>
      </c>
      <c r="B10" s="60"/>
      <c r="D10" s="35">
        <v>201676737</v>
      </c>
      <c r="F10" s="35">
        <v>150654001514</v>
      </c>
      <c r="H10" s="35">
        <v>15653941970</v>
      </c>
      <c r="J10" s="35">
        <v>135201736281</v>
      </c>
      <c r="L10" s="42" t="s">
        <v>22</v>
      </c>
    </row>
    <row r="11" spans="1:12" ht="21.75" customHeight="1">
      <c r="A11" s="61" t="s">
        <v>23</v>
      </c>
      <c r="B11" s="61"/>
      <c r="D11" s="36">
        <v>481000000000</v>
      </c>
      <c r="F11" s="36">
        <v>12888438358</v>
      </c>
      <c r="H11" s="36">
        <v>147888438358</v>
      </c>
      <c r="J11" s="36">
        <v>346000000000</v>
      </c>
      <c r="L11" s="43" t="s">
        <v>24</v>
      </c>
    </row>
    <row r="12" spans="1:12" ht="21.75" customHeight="1">
      <c r="A12" s="62" t="s">
        <v>25</v>
      </c>
      <c r="B12" s="62"/>
      <c r="D12" s="37">
        <v>502510614510</v>
      </c>
      <c r="F12" s="37">
        <v>311472754626</v>
      </c>
      <c r="H12" s="37">
        <v>314196649498</v>
      </c>
      <c r="J12" s="37">
        <v>499786719638</v>
      </c>
      <c r="L12" s="44">
        <v>0</v>
      </c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rightToLeft="1" view="pageBreakPreview" zoomScale="90" zoomScaleNormal="100" zoomScaleSheetLayoutView="90" workbookViewId="0">
      <selection activeCell="I14" sqref="I14"/>
    </sheetView>
  </sheetViews>
  <sheetFormatPr defaultRowHeight="18.75"/>
  <cols>
    <col min="1" max="1" width="70" style="7" customWidth="1"/>
    <col min="2" max="2" width="1.28515625" style="7" customWidth="1"/>
    <col min="3" max="3" width="14.28515625" style="7" customWidth="1"/>
    <col min="4" max="4" width="1.28515625" style="7" customWidth="1"/>
    <col min="5" max="5" width="13.140625" style="7" customWidth="1"/>
    <col min="6" max="6" width="1.28515625" style="7" customWidth="1"/>
    <col min="7" max="7" width="15.5703125" style="7" customWidth="1"/>
    <col min="8" max="8" width="1.28515625" style="7" customWidth="1"/>
    <col min="9" max="9" width="16.42578125" style="7" customWidth="1"/>
    <col min="10" max="10" width="1.28515625" style="7" customWidth="1"/>
    <col min="11" max="11" width="12.7109375" style="7" customWidth="1"/>
    <col min="12" max="12" width="1.28515625" style="7" customWidth="1"/>
    <col min="13" max="13" width="18" style="7" customWidth="1"/>
    <col min="14" max="14" width="0.28515625" style="7" customWidth="1"/>
    <col min="15" max="16384" width="9.140625" style="7"/>
  </cols>
  <sheetData>
    <row r="1" spans="1:13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.75" customHeight="1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4.45" customHeight="1"/>
    <row r="5" spans="1:13" ht="14.4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4.45" customHeight="1">
      <c r="A6" s="58" t="s">
        <v>27</v>
      </c>
      <c r="C6" s="58" t="s">
        <v>30</v>
      </c>
      <c r="D6" s="58"/>
      <c r="E6" s="58"/>
      <c r="F6" s="58"/>
      <c r="G6" s="58"/>
      <c r="I6" s="58" t="s">
        <v>31</v>
      </c>
      <c r="J6" s="58"/>
      <c r="K6" s="58"/>
      <c r="L6" s="58"/>
      <c r="M6" s="58"/>
    </row>
    <row r="7" spans="1:13" ht="29.1" customHeight="1">
      <c r="A7" s="58"/>
      <c r="C7" s="45" t="s">
        <v>40</v>
      </c>
      <c r="D7" s="39"/>
      <c r="E7" s="45" t="s">
        <v>39</v>
      </c>
      <c r="F7" s="39"/>
      <c r="G7" s="45" t="s">
        <v>41</v>
      </c>
      <c r="I7" s="45" t="s">
        <v>40</v>
      </c>
      <c r="J7" s="39"/>
      <c r="K7" s="45" t="s">
        <v>39</v>
      </c>
      <c r="L7" s="39"/>
      <c r="M7" s="45" t="s">
        <v>41</v>
      </c>
    </row>
    <row r="8" spans="1:13" ht="21.75" customHeight="1">
      <c r="A8" s="46" t="s">
        <v>19</v>
      </c>
      <c r="C8" s="34">
        <v>41876396</v>
      </c>
      <c r="E8" s="34">
        <v>0</v>
      </c>
      <c r="G8" s="34">
        <v>41876396</v>
      </c>
      <c r="I8" s="34">
        <v>230282139</v>
      </c>
      <c r="K8" s="34">
        <v>0</v>
      </c>
      <c r="M8" s="34">
        <v>230282139</v>
      </c>
    </row>
    <row r="9" spans="1:13" ht="21.75" customHeight="1">
      <c r="A9" s="47" t="s">
        <v>34</v>
      </c>
      <c r="C9" s="35">
        <v>0</v>
      </c>
      <c r="E9" s="35">
        <v>0</v>
      </c>
      <c r="G9" s="35">
        <v>0</v>
      </c>
      <c r="I9" s="35">
        <v>13676712333</v>
      </c>
      <c r="K9" s="35">
        <v>26973484</v>
      </c>
      <c r="M9" s="35">
        <v>13649738849</v>
      </c>
    </row>
    <row r="10" spans="1:13" ht="21.75" customHeight="1">
      <c r="A10" s="47" t="s">
        <v>21</v>
      </c>
      <c r="C10" s="35">
        <v>850744</v>
      </c>
      <c r="E10" s="35">
        <v>0</v>
      </c>
      <c r="G10" s="35">
        <v>850744</v>
      </c>
      <c r="I10" s="35">
        <v>3516273</v>
      </c>
      <c r="K10" s="35">
        <v>0</v>
      </c>
      <c r="M10" s="35">
        <v>3516273</v>
      </c>
    </row>
    <row r="11" spans="1:13" ht="21.75" customHeight="1">
      <c r="A11" s="47" t="s">
        <v>35</v>
      </c>
      <c r="C11" s="35">
        <v>0</v>
      </c>
      <c r="E11" s="35">
        <v>0</v>
      </c>
      <c r="G11" s="35">
        <v>0</v>
      </c>
      <c r="I11" s="35">
        <v>7384712333</v>
      </c>
      <c r="K11" s="35">
        <v>6518976</v>
      </c>
      <c r="M11" s="35">
        <v>7378193357</v>
      </c>
    </row>
    <row r="12" spans="1:13" ht="21.75" customHeight="1">
      <c r="A12" s="47" t="s">
        <v>36</v>
      </c>
      <c r="C12" s="35">
        <v>0</v>
      </c>
      <c r="E12" s="35">
        <v>0</v>
      </c>
      <c r="G12" s="35">
        <v>0</v>
      </c>
      <c r="I12" s="35">
        <v>525698654</v>
      </c>
      <c r="K12" s="35">
        <v>0</v>
      </c>
      <c r="M12" s="35">
        <v>525698654</v>
      </c>
    </row>
    <row r="13" spans="1:13" ht="21.75" customHeight="1">
      <c r="A13" s="48" t="s">
        <v>23</v>
      </c>
      <c r="C13" s="36">
        <v>7633465681</v>
      </c>
      <c r="E13" s="36">
        <v>-67465935</v>
      </c>
      <c r="G13" s="36">
        <v>7700931616</v>
      </c>
      <c r="I13" s="36">
        <v>24591713153</v>
      </c>
      <c r="K13" s="36">
        <v>3398342</v>
      </c>
      <c r="M13" s="36">
        <v>24588314811</v>
      </c>
    </row>
    <row r="14" spans="1:13" ht="21.75" customHeight="1">
      <c r="A14" s="49" t="s">
        <v>25</v>
      </c>
      <c r="C14" s="37">
        <v>7676192821</v>
      </c>
      <c r="E14" s="37">
        <v>-67465935</v>
      </c>
      <c r="G14" s="37">
        <v>7743658756</v>
      </c>
      <c r="I14" s="37">
        <v>46412634885</v>
      </c>
      <c r="K14" s="37">
        <v>36890802</v>
      </c>
      <c r="M14" s="37">
        <v>46375744083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rightToLeft="1" zoomScaleNormal="100" workbookViewId="0">
      <selection activeCell="D14" sqref="D14"/>
    </sheetView>
  </sheetViews>
  <sheetFormatPr defaultRowHeight="18.75"/>
  <cols>
    <col min="1" max="1" width="5.140625" style="7" customWidth="1"/>
    <col min="2" max="2" width="65" style="7" customWidth="1"/>
    <col min="3" max="3" width="1.28515625" style="7" customWidth="1"/>
    <col min="4" max="4" width="19.42578125" style="7" customWidth="1"/>
    <col min="5" max="5" width="1.28515625" style="7" customWidth="1"/>
    <col min="6" max="6" width="19.42578125" style="7" customWidth="1"/>
    <col min="7" max="7" width="1.28515625" style="7" customWidth="1"/>
    <col min="8" max="8" width="0.28515625" style="7" customWidth="1"/>
    <col min="9" max="16384" width="9.140625" style="7"/>
  </cols>
  <sheetData>
    <row r="1" spans="1:7" ht="29.1" customHeight="1">
      <c r="A1" s="56" t="s">
        <v>0</v>
      </c>
      <c r="B1" s="56"/>
      <c r="C1" s="56"/>
      <c r="D1" s="56"/>
      <c r="E1" s="56"/>
      <c r="F1" s="56"/>
      <c r="G1" s="56"/>
    </row>
    <row r="2" spans="1:7" ht="21.75" customHeight="1">
      <c r="A2" s="56" t="s">
        <v>26</v>
      </c>
      <c r="B2" s="56"/>
      <c r="C2" s="56"/>
      <c r="D2" s="56"/>
      <c r="E2" s="56"/>
      <c r="F2" s="56"/>
      <c r="G2" s="56"/>
    </row>
    <row r="3" spans="1:7" ht="21.75" customHeight="1">
      <c r="A3" s="56" t="s">
        <v>2</v>
      </c>
      <c r="B3" s="56"/>
      <c r="C3" s="56"/>
      <c r="D3" s="56"/>
      <c r="E3" s="56"/>
      <c r="F3" s="56"/>
      <c r="G3" s="56"/>
    </row>
    <row r="4" spans="1:7" ht="14.45" customHeight="1"/>
    <row r="5" spans="1:7" ht="14.45" customHeight="1">
      <c r="A5" s="38"/>
      <c r="B5" s="57"/>
      <c r="C5" s="57"/>
      <c r="D5" s="57"/>
      <c r="E5" s="57"/>
      <c r="F5" s="57"/>
      <c r="G5" s="57"/>
    </row>
    <row r="6" spans="1:7" ht="14.45" customHeight="1">
      <c r="D6" s="58" t="s">
        <v>30</v>
      </c>
      <c r="E6" s="58"/>
      <c r="F6" s="58" t="s">
        <v>31</v>
      </c>
      <c r="G6" s="58"/>
    </row>
    <row r="7" spans="1:7" ht="36.4" customHeight="1">
      <c r="A7" s="58" t="s">
        <v>32</v>
      </c>
      <c r="B7" s="58"/>
      <c r="D7" s="45" t="s">
        <v>33</v>
      </c>
      <c r="E7" s="39"/>
      <c r="F7" s="45" t="s">
        <v>33</v>
      </c>
      <c r="G7" s="39"/>
    </row>
    <row r="8" spans="1:7" ht="21.75" customHeight="1">
      <c r="A8" s="59" t="s">
        <v>19</v>
      </c>
      <c r="B8" s="59"/>
      <c r="D8" s="34">
        <v>41876396</v>
      </c>
      <c r="F8" s="34">
        <v>230282139</v>
      </c>
    </row>
    <row r="9" spans="1:7" ht="21.75" customHeight="1">
      <c r="A9" s="60" t="s">
        <v>34</v>
      </c>
      <c r="B9" s="60"/>
      <c r="D9" s="35">
        <v>0</v>
      </c>
      <c r="F9" s="35">
        <v>13676712333</v>
      </c>
    </row>
    <row r="10" spans="1:7" ht="21.75" customHeight="1">
      <c r="A10" s="60" t="s">
        <v>21</v>
      </c>
      <c r="B10" s="60"/>
      <c r="D10" s="35">
        <v>850744</v>
      </c>
      <c r="F10" s="35">
        <v>3516273</v>
      </c>
    </row>
    <row r="11" spans="1:7" ht="21.75" customHeight="1">
      <c r="A11" s="60" t="s">
        <v>35</v>
      </c>
      <c r="B11" s="60"/>
      <c r="D11" s="35">
        <v>0</v>
      </c>
      <c r="F11" s="35">
        <v>7384712333</v>
      </c>
    </row>
    <row r="12" spans="1:7" ht="21.75" customHeight="1">
      <c r="A12" s="60" t="s">
        <v>36</v>
      </c>
      <c r="B12" s="60"/>
      <c r="D12" s="35">
        <v>0</v>
      </c>
      <c r="F12" s="35">
        <v>525698654</v>
      </c>
    </row>
    <row r="13" spans="1:7" ht="21.75" customHeight="1">
      <c r="A13" s="61" t="s">
        <v>23</v>
      </c>
      <c r="B13" s="61"/>
      <c r="D13" s="36">
        <v>7633465681</v>
      </c>
      <c r="F13" s="36">
        <v>24591713153</v>
      </c>
    </row>
    <row r="14" spans="1:7" ht="21.75" customHeight="1" thickBot="1">
      <c r="A14" s="62" t="s">
        <v>25</v>
      </c>
      <c r="B14" s="62"/>
      <c r="D14" s="37">
        <v>7676192821</v>
      </c>
      <c r="F14" s="37">
        <v>46412634885</v>
      </c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tabSelected="1" zoomScaleNormal="100" workbookViewId="0">
      <selection activeCell="A3" sqref="A3:F3"/>
    </sheetView>
  </sheetViews>
  <sheetFormatPr defaultRowHeight="18.75"/>
  <cols>
    <col min="1" max="1" width="5.140625" style="7" customWidth="1"/>
    <col min="2" max="2" width="41.5703125" style="7" customWidth="1"/>
    <col min="3" max="3" width="1.28515625" style="7" customWidth="1"/>
    <col min="4" max="4" width="19.42578125" style="7" customWidth="1"/>
    <col min="5" max="5" width="1.28515625" style="7" customWidth="1"/>
    <col min="6" max="6" width="19.42578125" style="7" customWidth="1"/>
    <col min="7" max="7" width="0.28515625" style="7" customWidth="1"/>
    <col min="8" max="16384" width="9.140625" style="7"/>
  </cols>
  <sheetData>
    <row r="1" spans="1:6" ht="29.1" customHeight="1">
      <c r="A1" s="56" t="s">
        <v>0</v>
      </c>
      <c r="B1" s="56"/>
      <c r="C1" s="56"/>
      <c r="D1" s="56"/>
      <c r="E1" s="56"/>
      <c r="F1" s="56"/>
    </row>
    <row r="2" spans="1:6" ht="21.75" customHeight="1">
      <c r="A2" s="56" t="s">
        <v>26</v>
      </c>
      <c r="B2" s="56"/>
      <c r="C2" s="56"/>
      <c r="D2" s="56"/>
      <c r="E2" s="56"/>
      <c r="F2" s="56"/>
    </row>
    <row r="3" spans="1:6" ht="21.75" customHeight="1">
      <c r="A3" s="56" t="s">
        <v>2</v>
      </c>
      <c r="B3" s="56"/>
      <c r="C3" s="56"/>
      <c r="D3" s="56"/>
      <c r="E3" s="56"/>
      <c r="F3" s="56"/>
    </row>
    <row r="4" spans="1:6" ht="14.45" customHeight="1"/>
    <row r="5" spans="1:6" ht="29.1" customHeight="1">
      <c r="A5" s="38"/>
      <c r="B5" s="57"/>
      <c r="C5" s="57"/>
      <c r="D5" s="57"/>
      <c r="E5" s="57"/>
      <c r="F5" s="57"/>
    </row>
    <row r="6" spans="1:6" ht="14.45" customHeight="1">
      <c r="D6" s="33" t="s">
        <v>30</v>
      </c>
      <c r="F6" s="33" t="s">
        <v>5</v>
      </c>
    </row>
    <row r="7" spans="1:6" ht="14.45" customHeight="1">
      <c r="A7" s="58" t="s">
        <v>29</v>
      </c>
      <c r="B7" s="58"/>
      <c r="D7" s="30" t="s">
        <v>16</v>
      </c>
      <c r="F7" s="30" t="s">
        <v>16</v>
      </c>
    </row>
    <row r="8" spans="1:6" ht="21.75" customHeight="1">
      <c r="A8" s="59" t="s">
        <v>29</v>
      </c>
      <c r="B8" s="59"/>
      <c r="D8" s="34">
        <v>0</v>
      </c>
      <c r="F8" s="34">
        <v>16262832900</v>
      </c>
    </row>
    <row r="9" spans="1:6" ht="21.75" customHeight="1">
      <c r="A9" s="60" t="s">
        <v>37</v>
      </c>
      <c r="B9" s="60"/>
      <c r="D9" s="35">
        <v>0</v>
      </c>
      <c r="F9" s="35">
        <v>60658696</v>
      </c>
    </row>
    <row r="10" spans="1:6" ht="21.75" customHeight="1">
      <c r="A10" s="61" t="s">
        <v>38</v>
      </c>
      <c r="B10" s="61"/>
      <c r="D10" s="36">
        <v>0</v>
      </c>
      <c r="F10" s="36">
        <v>0</v>
      </c>
    </row>
    <row r="11" spans="1:6" ht="21.75" customHeight="1">
      <c r="A11" s="62" t="s">
        <v>25</v>
      </c>
      <c r="B11" s="62"/>
      <c r="D11" s="37">
        <v>0</v>
      </c>
      <c r="F11" s="37">
        <v>16323491596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rightToLeft="1" zoomScaleNormal="100" workbookViewId="0">
      <selection activeCell="C11" sqref="C11"/>
    </sheetView>
  </sheetViews>
  <sheetFormatPr defaultRowHeight="18.75"/>
  <cols>
    <col min="1" max="1" width="29.5703125" style="19" customWidth="1"/>
    <col min="2" max="2" width="1" style="19" customWidth="1"/>
    <col min="3" max="3" width="19.42578125" style="19" customWidth="1"/>
    <col min="4" max="4" width="1" style="19" customWidth="1"/>
    <col min="5" max="5" width="18.7109375" style="19" customWidth="1"/>
    <col min="6" max="6" width="1" style="19" customWidth="1"/>
    <col min="7" max="7" width="27.42578125" style="19" customWidth="1"/>
    <col min="8" max="8" width="1" style="19" customWidth="1"/>
    <col min="9" max="9" width="9.140625" style="19" customWidth="1"/>
    <col min="10" max="16384" width="9.140625" style="19"/>
  </cols>
  <sheetData>
    <row r="2" spans="1:9" ht="21">
      <c r="A2" s="63" t="s">
        <v>0</v>
      </c>
      <c r="B2" s="63"/>
      <c r="C2" s="63"/>
      <c r="D2" s="63"/>
      <c r="E2" s="63"/>
      <c r="F2" s="63"/>
      <c r="G2" s="63"/>
    </row>
    <row r="3" spans="1:9" ht="21">
      <c r="A3" s="63" t="s">
        <v>26</v>
      </c>
      <c r="B3" s="63"/>
      <c r="C3" s="63"/>
      <c r="D3" s="63"/>
      <c r="E3" s="63"/>
      <c r="F3" s="63"/>
      <c r="G3" s="63"/>
    </row>
    <row r="4" spans="1:9" ht="21">
      <c r="A4" s="63" t="s">
        <v>2</v>
      </c>
      <c r="B4" s="63"/>
      <c r="C4" s="63"/>
      <c r="D4" s="63"/>
      <c r="E4" s="63"/>
      <c r="F4" s="63"/>
      <c r="G4" s="63"/>
    </row>
    <row r="6" spans="1:9" ht="21">
      <c r="A6" s="29" t="s">
        <v>52</v>
      </c>
      <c r="B6" s="26"/>
      <c r="C6" s="29" t="s">
        <v>16</v>
      </c>
      <c r="D6" s="26"/>
      <c r="E6" s="29" t="s">
        <v>28</v>
      </c>
      <c r="F6" s="26"/>
      <c r="G6" s="29" t="s">
        <v>51</v>
      </c>
    </row>
    <row r="7" spans="1:9" ht="21">
      <c r="A7" s="28" t="s">
        <v>50</v>
      </c>
      <c r="B7" s="26"/>
      <c r="C7" s="27">
        <v>0</v>
      </c>
      <c r="D7" s="26"/>
      <c r="E7" s="25" t="s">
        <v>48</v>
      </c>
      <c r="F7" s="26"/>
      <c r="G7" s="25">
        <v>0</v>
      </c>
    </row>
    <row r="8" spans="1:9" ht="21">
      <c r="A8" s="28" t="s">
        <v>49</v>
      </c>
      <c r="B8" s="26"/>
      <c r="C8" s="27">
        <v>0</v>
      </c>
      <c r="D8" s="26"/>
      <c r="E8" s="25" t="s">
        <v>48</v>
      </c>
      <c r="F8" s="26"/>
      <c r="G8" s="25">
        <v>0</v>
      </c>
    </row>
    <row r="9" spans="1:9" ht="21">
      <c r="A9" s="28" t="s">
        <v>47</v>
      </c>
      <c r="B9" s="26"/>
      <c r="C9" s="27">
        <f>'درآمد سپرده بانکی'!D14</f>
        <v>7676192821</v>
      </c>
      <c r="D9" s="26"/>
      <c r="E9" s="25">
        <f>C9/C11</f>
        <v>1</v>
      </c>
      <c r="F9" s="26"/>
      <c r="G9" s="25">
        <f>C9/سهام!AD9</f>
        <v>4.9254391942460118E-3</v>
      </c>
    </row>
    <row r="10" spans="1:9" ht="21">
      <c r="A10" s="28" t="s">
        <v>29</v>
      </c>
      <c r="B10" s="26"/>
      <c r="C10" s="27">
        <f>'سایر درآمدها'!D11</f>
        <v>0</v>
      </c>
      <c r="D10" s="26"/>
      <c r="E10" s="25">
        <f>C10/C11</f>
        <v>0</v>
      </c>
      <c r="F10" s="26"/>
      <c r="G10" s="25">
        <f>C10/سهام!AD9</f>
        <v>0</v>
      </c>
    </row>
    <row r="11" spans="1:9" ht="19.5" thickBot="1">
      <c r="A11" s="20"/>
      <c r="B11" s="20"/>
      <c r="C11" s="24">
        <f>SUM(C7:C10)</f>
        <v>7676192821</v>
      </c>
      <c r="D11" s="23">
        <f>SUM(D7:D9)</f>
        <v>0</v>
      </c>
      <c r="E11" s="22">
        <f>SUM(E9:E10)</f>
        <v>1</v>
      </c>
      <c r="F11" s="23">
        <f>SUM(F7:F9)</f>
        <v>0</v>
      </c>
      <c r="G11" s="22">
        <f>C11/سهام!AD9</f>
        <v>4.9254391942460118E-3</v>
      </c>
      <c r="H11" s="21">
        <f>SUM(H7:H9)</f>
        <v>0</v>
      </c>
      <c r="I11" s="21"/>
    </row>
    <row r="12" spans="1:9" ht="19.5" thickTop="1">
      <c r="A12" s="20"/>
      <c r="B12" s="20"/>
      <c r="C12" s="20"/>
      <c r="D12" s="20"/>
      <c r="E12" s="20"/>
      <c r="F12" s="20"/>
      <c r="G12" s="20"/>
    </row>
    <row r="13" spans="1:9">
      <c r="A13" s="20"/>
      <c r="B13" s="20"/>
      <c r="C13" s="20"/>
      <c r="D13" s="20"/>
      <c r="E13" s="20"/>
      <c r="F13" s="20"/>
      <c r="G13" s="20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جمع درآمدها</vt:lpstr>
      <vt:lpstr>جلد!Print_Area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Mina Khalili</cp:lastModifiedBy>
  <dcterms:created xsi:type="dcterms:W3CDTF">2024-07-22T11:11:35Z</dcterms:created>
  <dcterms:modified xsi:type="dcterms:W3CDTF">2024-07-23T08:07:28Z</dcterms:modified>
</cp:coreProperties>
</file>