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lili.m\Desktop\"/>
    </mc:Choice>
  </mc:AlternateContent>
  <bookViews>
    <workbookView xWindow="0" yWindow="0" windowWidth="28800" windowHeight="10830" activeTab="1"/>
  </bookViews>
  <sheets>
    <sheet name="جلد" sheetId="23" r:id="rId1"/>
    <sheet name="سهام" sheetId="2" r:id="rId2"/>
    <sheet name="سپرده" sheetId="7" r:id="rId3"/>
    <sheet name="سود سپرده بانکی" sheetId="18" r:id="rId4"/>
    <sheet name="درآمد سپرده بانکی" sheetId="13" r:id="rId5"/>
    <sheet name="سایر درآمدها" sheetId="14" r:id="rId6"/>
    <sheet name="درآمد" sheetId="8" r:id="rId7"/>
  </sheets>
  <definedNames>
    <definedName name="_xlnm.Print_Area" localSheetId="0">جلد!$A$1:$I$12</definedName>
    <definedName name="_xlnm.Print_Area" localSheetId="6">درآمد!$A$1:$K$13</definedName>
    <definedName name="_xlnm.Print_Area" localSheetId="4">'درآمد سپرده بانکی'!$A$1:$I$14</definedName>
    <definedName name="_xlnm.Print_Area" localSheetId="5">'سایر درآمدها'!$A$1:$G$11</definedName>
    <definedName name="_xlnm.Print_Area" localSheetId="2">سپرده!$A$1:$M$13</definedName>
    <definedName name="_xlnm.Print_Area" localSheetId="3">'سود سپرده بانکی'!$A$1:$N$14</definedName>
    <definedName name="_xlnm.Print_Area" localSheetId="1">سهام!$A$1:$AB$14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" i="2" l="1"/>
  <c r="W14" i="2"/>
  <c r="T14" i="2"/>
  <c r="F14" i="2"/>
  <c r="N14" i="2"/>
  <c r="Y13" i="2"/>
  <c r="Y12" i="2"/>
  <c r="K14" i="2"/>
  <c r="L14" i="2"/>
  <c r="M14" i="2"/>
  <c r="G14" i="2"/>
  <c r="H14" i="2"/>
  <c r="I14" i="2"/>
  <c r="J14" i="2"/>
  <c r="J13" i="8" l="1"/>
  <c r="H13" i="8"/>
  <c r="F13" i="8" l="1"/>
  <c r="F12" i="8"/>
  <c r="AB14" i="2" l="1"/>
  <c r="Y11" i="2"/>
  <c r="AA11" i="2" s="1"/>
  <c r="W10" i="2"/>
  <c r="W11" i="2"/>
  <c r="W12" i="2"/>
  <c r="W13" i="2"/>
  <c r="W9" i="2"/>
  <c r="T13" i="2"/>
  <c r="T12" i="2"/>
  <c r="V14" i="2"/>
  <c r="U14" i="2"/>
  <c r="AA13" i="2"/>
  <c r="AA12" i="2"/>
  <c r="V11" i="2"/>
  <c r="X11" i="2" s="1"/>
  <c r="Z11" i="2" s="1"/>
  <c r="V10" i="2"/>
  <c r="T10" i="2"/>
  <c r="J10" i="2"/>
  <c r="Y10" i="2" s="1"/>
  <c r="AA10" i="2" s="1"/>
  <c r="V9" i="2"/>
  <c r="X9" i="2" s="1"/>
  <c r="T9" i="2"/>
  <c r="J9" i="2"/>
  <c r="Y9" i="2" s="1"/>
  <c r="AA9" i="2" l="1"/>
  <c r="AA14" i="2" s="1"/>
  <c r="Z9" i="2"/>
  <c r="X10" i="2"/>
  <c r="Z10" i="2" s="1"/>
  <c r="X14" i="2" l="1"/>
  <c r="Z14" i="2"/>
</calcChain>
</file>

<file path=xl/sharedStrings.xml><?xml version="1.0" encoding="utf-8"?>
<sst xmlns="http://schemas.openxmlformats.org/spreadsheetml/2006/main" count="113" uniqueCount="61">
  <si>
    <t>صندوق سرمایه ‏گذاری خصوصی اکسیر زیست پارسیان</t>
  </si>
  <si>
    <t>صورت وضعیت پرتفوی</t>
  </si>
  <si>
    <t>برای ماه منتهی به 1403/05/31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</si>
  <si>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</si>
  <si>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</si>
  <si>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</si>
  <si>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</si>
  <si>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</si>
  <si>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</si>
  <si>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</si>
  <si>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</si>
  <si>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</si>
  <si>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</si>
  <si>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</si>
  <si>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</si>
  <si>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</si>
  <si>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</si>
  <si>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</si>
  <si>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 209.8100.15206555.1</t>
  </si>
  <si>
    <t>0.52%</t>
  </si>
  <si>
    <t>سپرده کوتاه مدت بانک خاورمیانه سعادت آباد  100610810707075396</t>
  </si>
  <si>
    <t>0.01%</t>
  </si>
  <si>
    <t>سپرده بلند مدت بانک پاسارگاد الوند 209.307.15206555.4</t>
  </si>
  <si>
    <t>19.32%</t>
  </si>
  <si>
    <t>سپرده کوتاه مدت بانک گردشگری توحید 129.71.1310369.1</t>
  </si>
  <si>
    <t>0.00%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</si>
  <si>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</si>
  <si>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</si>
  <si>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</si>
  <si>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</si>
  <si>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</si>
  <si>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</si>
  <si>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</si>
  <si>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</si>
  <si>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</si>
  <si>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</si>
  <si>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</si>
  <si>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</si>
  <si>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</si>
  <si>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</si>
  <si>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</si>
  <si>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</si>
  <si>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</si>
  <si>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</si>
  <si>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</si>
  <si>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</si>
  <si>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سپرده بلند مدت بانک پاسارگاد الوند 209.307.15206555.1</t>
  </si>
  <si>
    <t>سپرده بلند مدت بانک پاسارگاد الوند 209.307.15206555.2</t>
  </si>
  <si>
    <t>سپرده بلند مدت بانک پاسارگاد الوند 209.307.15206555.3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</si>
  <si>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</si>
  <si>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</si>
  <si>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</si>
  <si>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</si>
  <si>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</si>
  <si>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</si>
  <si>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31 مرداد ماه 1403</t>
  </si>
  <si>
    <t>شرکت نیواد فارمد سلامت</t>
  </si>
  <si>
    <t>شرکت طبیب درمان پژوهش قلب</t>
  </si>
  <si>
    <t>شرکت آترا زیست آرای</t>
  </si>
  <si>
    <t>پیش پرداخت سرمایه گذاری ویرا واکسن شایا</t>
  </si>
  <si>
    <t>پیش پرداخت سرمایه گذاری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</si>
</sst>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000000"/>
      <name val="IRANSans"/>
      <family val="2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5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6" fillId="0" borderId="0" xfId="2"/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2" xfId="2" applyNumberFormat="1" applyFont="1" applyBorder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164" fontId="10" fillId="0" borderId="0" xfId="2" applyNumberFormat="1" applyFont="1"/>
    <xf numFmtId="164" fontId="10" fillId="0" borderId="6" xfId="2" applyNumberFormat="1" applyFont="1" applyBorder="1" applyAlignment="1">
      <alignment horizontal="center" vertical="center"/>
    </xf>
    <xf numFmtId="164" fontId="10" fillId="0" borderId="6" xfId="2" applyNumberFormat="1" applyFont="1" applyBorder="1"/>
    <xf numFmtId="9" fontId="10" fillId="0" borderId="0" xfId="1" applyFont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3" fontId="11" fillId="2" borderId="0" xfId="0" applyNumberFormat="1" applyFont="1" applyFill="1" applyAlignment="1">
      <alignment horizontal="left" vertical="center"/>
    </xf>
    <xf numFmtId="9" fontId="4" fillId="0" borderId="6" xfId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left"/>
    </xf>
    <xf numFmtId="0" fontId="0" fillId="0" borderId="2" xfId="0" applyBorder="1" applyAlignment="1">
      <alignment vertical="center"/>
    </xf>
    <xf numFmtId="164" fontId="10" fillId="0" borderId="2" xfId="2" applyNumberFormat="1" applyFont="1" applyBorder="1" applyAlignment="1">
      <alignment vertical="center"/>
    </xf>
    <xf numFmtId="164" fontId="10" fillId="0" borderId="0" xfId="2" applyNumberFormat="1" applyFont="1" applyAlignment="1">
      <alignment vertical="center"/>
    </xf>
    <xf numFmtId="164" fontId="10" fillId="0" borderId="6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10" fillId="0" borderId="0" xfId="2" applyNumberFormat="1" applyFont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zoomScaleNormal="100" zoomScaleSheetLayoutView="100" workbookViewId="0">
      <selection activeCell="A10" sqref="A10:I10"/>
    </sheetView>
  </sheetViews>
  <sheetFormatPr defaultColWidth="8.85546875" defaultRowHeight="15"/>
  <cols>
    <col min="1" max="1" width="8.85546875" style="18" customWidth="1"/>
    <col min="2" max="6" width="8.85546875" style="18"/>
    <col min="7" max="7" width="8.85546875" style="18" customWidth="1"/>
    <col min="8" max="16384" width="8.85546875" style="18"/>
  </cols>
  <sheetData>
    <row r="4" spans="1:9" ht="115.5" customHeight="1">
      <c r="A4" s="41" t="s">
        <v>54</v>
      </c>
      <c r="B4" s="41"/>
      <c r="C4" s="41"/>
      <c r="D4" s="41"/>
      <c r="E4" s="41"/>
      <c r="F4" s="41"/>
      <c r="G4" s="41"/>
      <c r="H4" s="41"/>
      <c r="I4" s="41"/>
    </row>
    <row r="5" spans="1:9" ht="58.5" customHeight="1">
      <c r="A5" s="20"/>
      <c r="B5" s="20"/>
      <c r="C5" s="20"/>
      <c r="D5" s="20"/>
      <c r="E5" s="20"/>
      <c r="F5" s="20"/>
      <c r="G5" s="20"/>
      <c r="H5" s="19"/>
    </row>
    <row r="6" spans="1:9" ht="91.5" customHeight="1">
      <c r="A6" s="20"/>
      <c r="B6" s="20"/>
      <c r="C6" s="20"/>
      <c r="D6" s="20"/>
      <c r="E6" s="20"/>
      <c r="F6" s="20"/>
      <c r="G6" s="20"/>
      <c r="H6" s="19"/>
    </row>
    <row r="7" spans="1:9" ht="33.75">
      <c r="A7" s="20"/>
      <c r="B7" s="20"/>
      <c r="C7" s="20"/>
      <c r="D7" s="20"/>
      <c r="E7" s="20"/>
      <c r="F7" s="20"/>
      <c r="G7" s="20"/>
      <c r="H7" s="19"/>
    </row>
    <row r="8" spans="1:9" ht="108" customHeight="1">
      <c r="A8" s="20"/>
      <c r="B8" s="20"/>
      <c r="C8" s="20"/>
      <c r="D8" s="20"/>
      <c r="E8" s="20"/>
      <c r="F8" s="20"/>
      <c r="G8" s="20"/>
      <c r="H8" s="19"/>
    </row>
    <row r="10" spans="1:9" ht="30" customHeight="1">
      <c r="A10" s="42" t="s">
        <v>55</v>
      </c>
      <c r="B10" s="42"/>
      <c r="C10" s="42"/>
      <c r="D10" s="42"/>
      <c r="E10" s="42"/>
      <c r="F10" s="42"/>
      <c r="G10" s="42"/>
      <c r="H10" s="42"/>
      <c r="I10" s="42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"/>
  <sheetViews>
    <sheetView rightToLeft="1" tabSelected="1" view="pageBreakPreview" zoomScaleNormal="100" zoomScaleSheetLayoutView="100" workbookViewId="0">
      <selection activeCell="F12" sqref="F12"/>
    </sheetView>
  </sheetViews>
  <sheetFormatPr defaultRowHeight="12.75"/>
  <cols>
    <col min="1" max="2" width="2.5703125" customWidth="1"/>
    <col min="3" max="3" width="35.5703125" customWidth="1"/>
    <col min="4" max="5" width="1.28515625" customWidth="1"/>
    <col min="6" max="6" width="16.7109375" style="38" customWidth="1"/>
    <col min="7" max="7" width="1.28515625" customWidth="1"/>
    <col min="8" max="8" width="20.7109375" customWidth="1"/>
    <col min="9" max="9" width="1.28515625" customWidth="1"/>
    <col min="10" max="10" width="22.42578125" customWidth="1"/>
    <col min="11" max="11" width="1.28515625" customWidth="1"/>
    <col min="12" max="12" width="14.28515625" customWidth="1"/>
    <col min="13" max="13" width="1.28515625" customWidth="1"/>
    <col min="14" max="14" width="19.140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2" width="1.28515625" customWidth="1"/>
    <col min="23" max="23" width="21.42578125" customWidth="1"/>
    <col min="24" max="24" width="1.28515625" customWidth="1"/>
    <col min="25" max="25" width="20" customWidth="1"/>
    <col min="26" max="26" width="1.28515625" customWidth="1"/>
    <col min="27" max="27" width="18.7109375" customWidth="1"/>
    <col min="28" max="28" width="3.42578125" customWidth="1"/>
    <col min="29" max="29" width="19.140625" customWidth="1"/>
  </cols>
  <sheetData>
    <row r="1" spans="1:29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9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9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9" ht="14.45" customHeight="1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9" ht="14.4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9" ht="14.45" customHeight="1">
      <c r="F6" s="43" t="s">
        <v>3</v>
      </c>
      <c r="G6" s="43"/>
      <c r="H6" s="43"/>
      <c r="I6" s="43"/>
      <c r="J6" s="43"/>
      <c r="L6" s="43" t="s">
        <v>4</v>
      </c>
      <c r="M6" s="43"/>
      <c r="N6" s="43"/>
      <c r="O6" s="43"/>
      <c r="P6" s="43"/>
      <c r="Q6" s="43"/>
      <c r="R6" s="43"/>
      <c r="T6" s="43" t="s">
        <v>5</v>
      </c>
      <c r="U6" s="43"/>
      <c r="V6" s="43"/>
      <c r="W6" s="43"/>
      <c r="X6" s="43"/>
      <c r="Y6" s="43"/>
      <c r="Z6" s="43"/>
      <c r="AA6" s="43"/>
    </row>
    <row r="7" spans="1:29" ht="14.45" customHeight="1">
      <c r="F7" s="34"/>
      <c r="G7" s="3"/>
      <c r="H7" s="3"/>
      <c r="I7" s="3"/>
      <c r="J7" s="3"/>
      <c r="L7" s="44" t="s">
        <v>6</v>
      </c>
      <c r="M7" s="44"/>
      <c r="N7" s="44"/>
      <c r="O7" s="3"/>
      <c r="P7" s="44" t="s">
        <v>7</v>
      </c>
      <c r="Q7" s="44"/>
      <c r="R7" s="44"/>
      <c r="T7" s="3"/>
      <c r="U7" s="3"/>
      <c r="V7" s="3"/>
      <c r="W7" s="3"/>
      <c r="X7" s="3"/>
      <c r="Y7" s="3"/>
      <c r="Z7" s="3"/>
      <c r="AA7" s="3"/>
    </row>
    <row r="8" spans="1:29" ht="14.45" customHeight="1">
      <c r="A8" s="43" t="s">
        <v>8</v>
      </c>
      <c r="B8" s="43"/>
      <c r="C8" s="43"/>
      <c r="E8" s="43" t="s">
        <v>9</v>
      </c>
      <c r="F8" s="43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W8" s="2" t="s">
        <v>10</v>
      </c>
      <c r="Y8" s="2" t="s">
        <v>11</v>
      </c>
      <c r="AA8" s="2" t="s">
        <v>13</v>
      </c>
    </row>
    <row r="9" spans="1:29" s="21" customFormat="1" ht="18.75">
      <c r="C9" s="22" t="s">
        <v>56</v>
      </c>
      <c r="F9" s="35">
        <v>12680000</v>
      </c>
      <c r="H9" s="24">
        <v>400000000000</v>
      </c>
      <c r="J9" s="24">
        <f>H9</f>
        <v>400000000000</v>
      </c>
      <c r="R9" s="21">
        <v>0</v>
      </c>
      <c r="T9" s="23">
        <f>F9</f>
        <v>12680000</v>
      </c>
      <c r="V9" s="24">
        <f>H9</f>
        <v>400000000000</v>
      </c>
      <c r="W9" s="30">
        <f>H9</f>
        <v>400000000000</v>
      </c>
      <c r="X9" s="24">
        <f>V9</f>
        <v>400000000000</v>
      </c>
      <c r="Y9" s="30">
        <f>J9</f>
        <v>400000000000</v>
      </c>
      <c r="Z9" s="25">
        <f>X9/AC9</f>
        <v>0.25669665340914805</v>
      </c>
      <c r="AA9" s="25">
        <f>Y9/AC9</f>
        <v>0.25669665340914805</v>
      </c>
      <c r="AC9" s="31">
        <v>1558259504702</v>
      </c>
    </row>
    <row r="10" spans="1:29" s="21" customFormat="1" ht="18.75">
      <c r="C10" s="22" t="s">
        <v>57</v>
      </c>
      <c r="F10" s="24">
        <v>68727</v>
      </c>
      <c r="H10" s="24">
        <v>420000000000</v>
      </c>
      <c r="J10" s="26">
        <f>H10</f>
        <v>420000000000</v>
      </c>
      <c r="R10" s="21">
        <v>0</v>
      </c>
      <c r="T10" s="39">
        <f>F10</f>
        <v>68727</v>
      </c>
      <c r="V10" s="24">
        <f>H10</f>
        <v>420000000000</v>
      </c>
      <c r="W10" s="30">
        <f t="shared" ref="W10:W11" si="0">H10</f>
        <v>420000000000</v>
      </c>
      <c r="X10" s="24">
        <f>V10</f>
        <v>420000000000</v>
      </c>
      <c r="Y10" s="30">
        <f t="shared" ref="Y10:Y11" si="1">J10</f>
        <v>420000000000</v>
      </c>
      <c r="Z10" s="25">
        <f>X10/AC9</f>
        <v>0.26953148607960548</v>
      </c>
      <c r="AA10" s="25">
        <f t="shared" ref="AA10:AA13" si="2">Y10/AC10</f>
        <v>0.26953148607960548</v>
      </c>
      <c r="AC10" s="31">
        <v>1558259504702</v>
      </c>
    </row>
    <row r="11" spans="1:29" s="21" customFormat="1" ht="18.75">
      <c r="C11" s="22" t="s">
        <v>58</v>
      </c>
      <c r="F11" s="24">
        <v>270000</v>
      </c>
      <c r="H11" s="24">
        <v>219375000000</v>
      </c>
      <c r="J11" s="26">
        <v>219375000000</v>
      </c>
      <c r="N11" s="24"/>
      <c r="R11" s="24">
        <v>0</v>
      </c>
      <c r="T11" s="24">
        <v>270000</v>
      </c>
      <c r="V11" s="24">
        <f>H11</f>
        <v>219375000000</v>
      </c>
      <c r="W11" s="30">
        <f t="shared" si="0"/>
        <v>219375000000</v>
      </c>
      <c r="X11" s="24">
        <f>V11</f>
        <v>219375000000</v>
      </c>
      <c r="Y11" s="30">
        <f t="shared" si="1"/>
        <v>219375000000</v>
      </c>
      <c r="Z11" s="29">
        <f>X11/AC9</f>
        <v>0.14078207085407962</v>
      </c>
      <c r="AA11" s="25">
        <f t="shared" si="2"/>
        <v>0.14078207085407962</v>
      </c>
      <c r="AC11" s="31">
        <v>1558259504702</v>
      </c>
    </row>
    <row r="12" spans="1:29" s="21" customFormat="1" ht="18.75">
      <c r="C12" s="22" t="s">
        <v>59</v>
      </c>
      <c r="L12" s="36">
        <v>1</v>
      </c>
      <c r="N12" s="24">
        <v>135000000000</v>
      </c>
      <c r="P12" s="26"/>
      <c r="R12" s="24"/>
      <c r="T12" s="24">
        <f>L12</f>
        <v>1</v>
      </c>
      <c r="V12" s="24"/>
      <c r="W12" s="30">
        <f>N12</f>
        <v>135000000000</v>
      </c>
      <c r="X12" s="24"/>
      <c r="Y12" s="30">
        <f>W12*T12</f>
        <v>135000000000</v>
      </c>
      <c r="Z12" s="29"/>
      <c r="AA12" s="25">
        <f t="shared" si="2"/>
        <v>8.6635120525587472E-2</v>
      </c>
      <c r="AC12" s="31">
        <v>1558259504702</v>
      </c>
    </row>
    <row r="13" spans="1:29" s="21" customFormat="1" ht="19.5" thickBot="1">
      <c r="C13" s="22" t="s">
        <v>60</v>
      </c>
      <c r="F13" s="40"/>
      <c r="H13" s="40"/>
      <c r="J13" s="40"/>
      <c r="L13" s="37">
        <v>1</v>
      </c>
      <c r="N13" s="27">
        <v>52000000000</v>
      </c>
      <c r="P13" s="28">
        <v>0</v>
      </c>
      <c r="R13" s="27"/>
      <c r="T13" s="27">
        <f>L13</f>
        <v>1</v>
      </c>
      <c r="V13" s="24"/>
      <c r="W13" s="33">
        <f>N13</f>
        <v>52000000000</v>
      </c>
      <c r="X13" s="24"/>
      <c r="Y13" s="33">
        <f>W13*T13</f>
        <v>52000000000</v>
      </c>
      <c r="Z13" s="29"/>
      <c r="AA13" s="32">
        <f t="shared" si="2"/>
        <v>3.3370564943189247E-2</v>
      </c>
      <c r="AC13" s="31">
        <v>1558259504702</v>
      </c>
    </row>
    <row r="14" spans="1:29" s="21" customFormat="1" ht="19.5" thickTop="1">
      <c r="F14" s="36">
        <f>SUM(F9:F13)</f>
        <v>13018727</v>
      </c>
      <c r="G14" s="36">
        <f t="shared" ref="G14:J14" si="3">SUM(G9:G13)</f>
        <v>0</v>
      </c>
      <c r="H14" s="36">
        <f t="shared" si="3"/>
        <v>1039375000000</v>
      </c>
      <c r="I14" s="36">
        <f t="shared" si="3"/>
        <v>0</v>
      </c>
      <c r="J14" s="36">
        <f t="shared" si="3"/>
        <v>1039375000000</v>
      </c>
      <c r="K14" s="36">
        <f t="shared" ref="K14" si="4">SUM(K9:K13)</f>
        <v>0</v>
      </c>
      <c r="L14" s="36">
        <f t="shared" ref="L14" si="5">SUM(L9:L13)</f>
        <v>2</v>
      </c>
      <c r="M14" s="36">
        <f t="shared" ref="M14" si="6">SUM(M9:M13)</f>
        <v>0</v>
      </c>
      <c r="N14" s="36">
        <f>SUM(N9:N13)</f>
        <v>187000000000</v>
      </c>
      <c r="P14" s="21">
        <v>0</v>
      </c>
      <c r="R14" s="21">
        <v>0</v>
      </c>
      <c r="T14" s="24">
        <f>SUM(T9:T13)</f>
        <v>13018729</v>
      </c>
      <c r="U14" s="24">
        <f t="shared" ref="U14:V14" si="7">G14</f>
        <v>0</v>
      </c>
      <c r="V14" s="24">
        <f t="shared" si="7"/>
        <v>1039375000000</v>
      </c>
      <c r="W14" s="24">
        <f>SUM(W9:W13)</f>
        <v>1226375000000</v>
      </c>
      <c r="X14" s="24">
        <f t="shared" ref="X14" si="8">SUM(X9:X13)</f>
        <v>1039375000000</v>
      </c>
      <c r="Y14" s="24">
        <f>SUM(Y9:Y13)</f>
        <v>1226375000000</v>
      </c>
      <c r="Z14" s="24">
        <f t="shared" ref="Z14" si="9">SUM(Z9:Z13)</f>
        <v>0.66701021034283325</v>
      </c>
      <c r="AA14" s="29">
        <f>SUM(AA9:AA13)</f>
        <v>0.78701589581161002</v>
      </c>
      <c r="AB14" s="24">
        <f t="shared" ref="AB14" si="10">SUM(AB9:AB13)</f>
        <v>0</v>
      </c>
    </row>
    <row r="16" spans="1:29" ht="17.25">
      <c r="AC16" s="31"/>
    </row>
  </sheetData>
  <mergeCells count="13">
    <mergeCell ref="A1:AA1"/>
    <mergeCell ref="A2:AA2"/>
    <mergeCell ref="A3:AA3"/>
    <mergeCell ref="B4:AA4"/>
    <mergeCell ref="A5:B5"/>
    <mergeCell ref="C5:AA5"/>
    <mergeCell ref="A8:C8"/>
    <mergeCell ref="E8:F8"/>
    <mergeCell ref="F6:J6"/>
    <mergeCell ref="L6:R6"/>
    <mergeCell ref="T6:AA6"/>
    <mergeCell ref="L7:N7"/>
    <mergeCell ref="P7:R7"/>
  </mergeCells>
  <pageMargins left="0.39" right="0.39" top="0.39" bottom="0.39" header="0" footer="0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rightToLeft="1" view="pageBreakPreview" zoomScale="80" zoomScaleNormal="100" zoomScaleSheetLayoutView="80" workbookViewId="0">
      <selection activeCell="D14" sqref="D14"/>
    </sheetView>
  </sheetViews>
  <sheetFormatPr defaultRowHeight="12.75"/>
  <cols>
    <col min="1" max="1" width="5.140625" customWidth="1"/>
    <col min="2" max="2" width="49.42578125" customWidth="1"/>
    <col min="3" max="3" width="1.28515625" customWidth="1"/>
    <col min="4" max="4" width="17.140625" customWidth="1"/>
    <col min="5" max="5" width="1.28515625" customWidth="1"/>
    <col min="6" max="6" width="19.5703125" customWidth="1"/>
    <col min="7" max="7" width="1.28515625" customWidth="1"/>
    <col min="8" max="8" width="17" customWidth="1"/>
    <col min="9" max="9" width="1.28515625" customWidth="1"/>
    <col min="10" max="10" width="19.57031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4.45" customHeight="1"/>
    <row r="5" spans="1:12" ht="14.45" customHeight="1">
      <c r="A5" s="1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14.45" customHeight="1">
      <c r="D6" s="2" t="s">
        <v>3</v>
      </c>
      <c r="F6" s="43" t="s">
        <v>4</v>
      </c>
      <c r="G6" s="43"/>
      <c r="H6" s="43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43" t="s">
        <v>14</v>
      </c>
      <c r="B8" s="43"/>
      <c r="D8" s="2" t="s">
        <v>15</v>
      </c>
      <c r="F8" s="2" t="s">
        <v>16</v>
      </c>
      <c r="H8" s="2" t="s">
        <v>17</v>
      </c>
      <c r="J8" s="2" t="s">
        <v>15</v>
      </c>
      <c r="L8" s="2" t="s">
        <v>13</v>
      </c>
    </row>
    <row r="9" spans="1:12" ht="21.75" customHeight="1">
      <c r="A9" s="48" t="s">
        <v>18</v>
      </c>
      <c r="B9" s="48"/>
      <c r="D9" s="6">
        <v>18584983357</v>
      </c>
      <c r="F9" s="6">
        <v>53114274273</v>
      </c>
      <c r="H9" s="6">
        <v>63530900000</v>
      </c>
      <c r="J9" s="6">
        <v>8168357630</v>
      </c>
      <c r="L9" s="7" t="s">
        <v>19</v>
      </c>
    </row>
    <row r="10" spans="1:12" ht="21.75" customHeight="1">
      <c r="A10" s="49" t="s">
        <v>20</v>
      </c>
      <c r="B10" s="49"/>
      <c r="D10" s="9">
        <v>135201736281</v>
      </c>
      <c r="F10" s="9">
        <v>63534622041</v>
      </c>
      <c r="H10" s="9">
        <v>198527672510</v>
      </c>
      <c r="J10" s="9">
        <v>208685812</v>
      </c>
      <c r="L10" s="10" t="s">
        <v>21</v>
      </c>
    </row>
    <row r="11" spans="1:12" ht="21.75" customHeight="1">
      <c r="A11" s="49" t="s">
        <v>22</v>
      </c>
      <c r="B11" s="49"/>
      <c r="D11" s="9">
        <v>346000000000</v>
      </c>
      <c r="F11" s="9">
        <v>8090082192</v>
      </c>
      <c r="H11" s="9">
        <v>53090082192</v>
      </c>
      <c r="J11" s="9">
        <v>301000000000</v>
      </c>
      <c r="L11" s="10" t="s">
        <v>23</v>
      </c>
    </row>
    <row r="12" spans="1:12" ht="21.75" customHeight="1">
      <c r="A12" s="50" t="s">
        <v>24</v>
      </c>
      <c r="B12" s="50"/>
      <c r="D12" s="12">
        <v>0</v>
      </c>
      <c r="F12" s="12">
        <v>1000000</v>
      </c>
      <c r="H12" s="12">
        <v>70000</v>
      </c>
      <c r="J12" s="12">
        <v>930000</v>
      </c>
      <c r="L12" s="13" t="s">
        <v>25</v>
      </c>
    </row>
    <row r="13" spans="1:12" ht="21.75" customHeight="1">
      <c r="A13" s="47" t="s">
        <v>26</v>
      </c>
      <c r="B13" s="47"/>
      <c r="D13" s="15">
        <v>499786719638</v>
      </c>
      <c r="F13" s="15">
        <v>124739978506</v>
      </c>
      <c r="H13" s="15">
        <v>315148724702</v>
      </c>
      <c r="J13" s="15">
        <v>309377973442</v>
      </c>
      <c r="L13" s="16">
        <v>0</v>
      </c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rightToLeft="1" view="pageBreakPreview" zoomScale="60" zoomScaleNormal="100" workbookViewId="0">
      <selection activeCell="A5" sqref="A5:M5"/>
    </sheetView>
  </sheetViews>
  <sheetFormatPr defaultRowHeight="12.75"/>
  <cols>
    <col min="1" max="1" width="39" customWidth="1"/>
    <col min="2" max="2" width="1.28515625" customWidth="1"/>
    <col min="3" max="3" width="17" customWidth="1"/>
    <col min="4" max="4" width="1.28515625" customWidth="1"/>
    <col min="5" max="5" width="13.85546875" customWidth="1"/>
    <col min="6" max="6" width="1.28515625" customWidth="1"/>
    <col min="7" max="7" width="18.42578125" customWidth="1"/>
    <col min="8" max="8" width="1.28515625" customWidth="1"/>
    <col min="9" max="9" width="18" customWidth="1"/>
    <col min="10" max="10" width="1.28515625" customWidth="1"/>
    <col min="11" max="11" width="11.8554687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.75" customHeight="1">
      <c r="A2" s="45" t="s">
        <v>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4.45" customHeight="1"/>
    <row r="5" spans="1:13" ht="14.4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4.45" customHeight="1">
      <c r="A6" s="43" t="s">
        <v>28</v>
      </c>
      <c r="C6" s="43" t="s">
        <v>42</v>
      </c>
      <c r="D6" s="43"/>
      <c r="E6" s="43"/>
      <c r="F6" s="43"/>
      <c r="G6" s="43"/>
      <c r="I6" s="43" t="s">
        <v>43</v>
      </c>
      <c r="J6" s="43"/>
      <c r="K6" s="43"/>
      <c r="L6" s="43"/>
      <c r="M6" s="43"/>
    </row>
    <row r="7" spans="1:13" ht="29.1" customHeight="1">
      <c r="A7" s="43"/>
      <c r="C7" s="17" t="s">
        <v>52</v>
      </c>
      <c r="D7" s="3"/>
      <c r="E7" s="17" t="s">
        <v>51</v>
      </c>
      <c r="F7" s="3"/>
      <c r="G7" s="17" t="s">
        <v>53</v>
      </c>
      <c r="I7" s="17" t="s">
        <v>52</v>
      </c>
      <c r="J7" s="3"/>
      <c r="K7" s="17" t="s">
        <v>51</v>
      </c>
      <c r="L7" s="3"/>
      <c r="M7" s="17" t="s">
        <v>53</v>
      </c>
    </row>
    <row r="8" spans="1:13" ht="21.75" customHeight="1">
      <c r="A8" s="5" t="s">
        <v>18</v>
      </c>
      <c r="C8" s="6">
        <v>24192081</v>
      </c>
      <c r="E8" s="6">
        <v>0</v>
      </c>
      <c r="G8" s="6">
        <v>24192081</v>
      </c>
      <c r="I8" s="6">
        <v>254474220</v>
      </c>
      <c r="K8" s="6">
        <v>0</v>
      </c>
      <c r="M8" s="6">
        <v>254474220</v>
      </c>
    </row>
    <row r="9" spans="1:13" ht="21.75" customHeight="1">
      <c r="A9" s="8" t="s">
        <v>46</v>
      </c>
      <c r="C9" s="9">
        <v>0</v>
      </c>
      <c r="E9" s="9">
        <v>0</v>
      </c>
      <c r="G9" s="9">
        <v>0</v>
      </c>
      <c r="I9" s="9">
        <v>13676712333</v>
      </c>
      <c r="K9" s="9">
        <v>26973484</v>
      </c>
      <c r="M9" s="9">
        <v>13649738849</v>
      </c>
    </row>
    <row r="10" spans="1:13" ht="21.75" customHeight="1">
      <c r="A10" s="8" t="s">
        <v>20</v>
      </c>
      <c r="C10" s="9">
        <v>4622041</v>
      </c>
      <c r="E10" s="9">
        <v>0</v>
      </c>
      <c r="G10" s="9">
        <v>4622041</v>
      </c>
      <c r="I10" s="9">
        <v>8138314</v>
      </c>
      <c r="K10" s="9">
        <v>0</v>
      </c>
      <c r="M10" s="9">
        <v>8138314</v>
      </c>
    </row>
    <row r="11" spans="1:13" ht="21.75" customHeight="1">
      <c r="A11" s="8" t="s">
        <v>47</v>
      </c>
      <c r="C11" s="9">
        <v>0</v>
      </c>
      <c r="E11" s="9">
        <v>0</v>
      </c>
      <c r="G11" s="9">
        <v>0</v>
      </c>
      <c r="I11" s="9">
        <v>7384712333</v>
      </c>
      <c r="K11" s="9">
        <v>6518976</v>
      </c>
      <c r="M11" s="9">
        <v>7378193357</v>
      </c>
    </row>
    <row r="12" spans="1:13" ht="21.75" customHeight="1">
      <c r="A12" s="8" t="s">
        <v>48</v>
      </c>
      <c r="C12" s="9">
        <v>0</v>
      </c>
      <c r="E12" s="9">
        <v>0</v>
      </c>
      <c r="G12" s="9">
        <v>0</v>
      </c>
      <c r="I12" s="9">
        <v>525698654</v>
      </c>
      <c r="K12" s="9">
        <v>0</v>
      </c>
      <c r="M12" s="9">
        <v>525698654</v>
      </c>
    </row>
    <row r="13" spans="1:13" ht="21.75" customHeight="1">
      <c r="A13" s="11" t="s">
        <v>22</v>
      </c>
      <c r="C13" s="12">
        <v>11279481099</v>
      </c>
      <c r="E13" s="12">
        <v>40947079</v>
      </c>
      <c r="G13" s="12">
        <v>11238534020</v>
      </c>
      <c r="I13" s="12">
        <v>35871194252</v>
      </c>
      <c r="K13" s="12">
        <v>44345421</v>
      </c>
      <c r="M13" s="12">
        <v>35826848831</v>
      </c>
    </row>
    <row r="14" spans="1:13" ht="21.75" customHeight="1">
      <c r="A14" s="14" t="s">
        <v>26</v>
      </c>
      <c r="C14" s="15">
        <v>11308295221</v>
      </c>
      <c r="E14" s="15">
        <v>40947079</v>
      </c>
      <c r="G14" s="15">
        <v>11267348142</v>
      </c>
      <c r="I14" s="15">
        <v>57720930106</v>
      </c>
      <c r="K14" s="15">
        <v>77837881</v>
      </c>
      <c r="M14" s="15">
        <v>57643092225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rightToLeft="1" view="pageBreakPreview" zoomScale="60" zoomScaleNormal="100" workbookViewId="0">
      <selection activeCell="A5" sqref="A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>
      <c r="A1" s="45" t="s">
        <v>0</v>
      </c>
      <c r="B1" s="45"/>
      <c r="C1" s="45"/>
      <c r="D1" s="45"/>
      <c r="E1" s="45"/>
      <c r="F1" s="45"/>
      <c r="G1" s="45"/>
      <c r="H1" s="45"/>
    </row>
    <row r="2" spans="1:8" ht="21.75" customHeight="1">
      <c r="A2" s="45" t="s">
        <v>27</v>
      </c>
      <c r="B2" s="45"/>
      <c r="C2" s="45"/>
      <c r="D2" s="45"/>
      <c r="E2" s="45"/>
      <c r="F2" s="45"/>
      <c r="G2" s="45"/>
      <c r="H2" s="45"/>
    </row>
    <row r="3" spans="1:8" ht="21.75" customHeight="1">
      <c r="A3" s="45" t="s">
        <v>2</v>
      </c>
      <c r="B3" s="45"/>
      <c r="C3" s="45"/>
      <c r="D3" s="45"/>
      <c r="E3" s="45"/>
      <c r="F3" s="45"/>
      <c r="G3" s="45"/>
      <c r="H3" s="45"/>
    </row>
    <row r="4" spans="1:8" ht="14.45" customHeight="1"/>
    <row r="5" spans="1:8" ht="14.45" customHeight="1">
      <c r="A5" s="1"/>
      <c r="B5" s="46"/>
      <c r="C5" s="46"/>
      <c r="D5" s="46"/>
      <c r="E5" s="46"/>
      <c r="F5" s="46"/>
      <c r="G5" s="46"/>
      <c r="H5" s="46"/>
    </row>
    <row r="6" spans="1:8" ht="14.45" customHeight="1">
      <c r="D6" s="43" t="s">
        <v>42</v>
      </c>
      <c r="E6" s="43"/>
      <c r="G6" s="43" t="s">
        <v>43</v>
      </c>
      <c r="H6" s="43"/>
    </row>
    <row r="7" spans="1:8" ht="36.4" customHeight="1">
      <c r="A7" s="43" t="s">
        <v>44</v>
      </c>
      <c r="B7" s="43"/>
      <c r="D7" s="17" t="s">
        <v>45</v>
      </c>
      <c r="E7" s="3"/>
      <c r="G7" s="17" t="s">
        <v>45</v>
      </c>
      <c r="H7" s="3"/>
    </row>
    <row r="8" spans="1:8" ht="21.75" customHeight="1">
      <c r="A8" s="48" t="s">
        <v>18</v>
      </c>
      <c r="B8" s="48"/>
      <c r="D8" s="6">
        <v>24192081</v>
      </c>
      <c r="G8" s="6">
        <v>254474220</v>
      </c>
    </row>
    <row r="9" spans="1:8" ht="21.75" customHeight="1">
      <c r="A9" s="49" t="s">
        <v>46</v>
      </c>
      <c r="B9" s="49"/>
      <c r="D9" s="9">
        <v>0</v>
      </c>
      <c r="G9" s="9">
        <v>13676712333</v>
      </c>
    </row>
    <row r="10" spans="1:8" ht="21.75" customHeight="1">
      <c r="A10" s="49" t="s">
        <v>20</v>
      </c>
      <c r="B10" s="49"/>
      <c r="D10" s="9">
        <v>4622041</v>
      </c>
      <c r="G10" s="9">
        <v>8138314</v>
      </c>
    </row>
    <row r="11" spans="1:8" ht="21.75" customHeight="1">
      <c r="A11" s="49" t="s">
        <v>47</v>
      </c>
      <c r="B11" s="49"/>
      <c r="D11" s="9">
        <v>0</v>
      </c>
      <c r="G11" s="9">
        <v>7384712333</v>
      </c>
    </row>
    <row r="12" spans="1:8" ht="21.75" customHeight="1">
      <c r="A12" s="49" t="s">
        <v>48</v>
      </c>
      <c r="B12" s="49"/>
      <c r="D12" s="9">
        <v>0</v>
      </c>
      <c r="G12" s="9">
        <v>525698654</v>
      </c>
    </row>
    <row r="13" spans="1:8" ht="21.75" customHeight="1">
      <c r="A13" s="50" t="s">
        <v>22</v>
      </c>
      <c r="B13" s="50"/>
      <c r="D13" s="12">
        <v>11279481099</v>
      </c>
      <c r="G13" s="12">
        <v>35871194252</v>
      </c>
    </row>
    <row r="14" spans="1:8" ht="21.75" customHeight="1" thickBot="1">
      <c r="A14" s="47" t="s">
        <v>26</v>
      </c>
      <c r="B14" s="47"/>
      <c r="D14" s="15">
        <v>11308295221</v>
      </c>
      <c r="G14" s="15">
        <v>57720930106</v>
      </c>
    </row>
  </sheetData>
  <mergeCells count="14">
    <mergeCell ref="A1:H1"/>
    <mergeCell ref="A2:H2"/>
    <mergeCell ref="A3:H3"/>
    <mergeCell ref="B5:H5"/>
    <mergeCell ref="D6:E6"/>
    <mergeCell ref="G6:H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60" zoomScaleNormal="100" workbookViewId="0">
      <selection activeCell="A5" sqref="A5:F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5" t="s">
        <v>0</v>
      </c>
      <c r="B1" s="45"/>
      <c r="C1" s="45"/>
      <c r="D1" s="45"/>
      <c r="E1" s="45"/>
      <c r="F1" s="45"/>
    </row>
    <row r="2" spans="1:6" ht="21.75" customHeight="1">
      <c r="A2" s="45" t="s">
        <v>27</v>
      </c>
      <c r="B2" s="45"/>
      <c r="C2" s="45"/>
      <c r="D2" s="45"/>
      <c r="E2" s="45"/>
      <c r="F2" s="45"/>
    </row>
    <row r="3" spans="1:6" ht="21.75" customHeight="1">
      <c r="A3" s="45" t="s">
        <v>2</v>
      </c>
      <c r="B3" s="45"/>
      <c r="C3" s="45"/>
      <c r="D3" s="45"/>
      <c r="E3" s="45"/>
      <c r="F3" s="45"/>
    </row>
    <row r="4" spans="1:6" ht="14.45" customHeight="1"/>
    <row r="5" spans="1:6" ht="29.1" customHeight="1">
      <c r="A5" s="1"/>
      <c r="B5" s="46"/>
      <c r="C5" s="46"/>
      <c r="D5" s="46"/>
      <c r="E5" s="46"/>
      <c r="F5" s="46"/>
    </row>
    <row r="6" spans="1:6" ht="14.45" customHeight="1">
      <c r="D6" s="2" t="s">
        <v>42</v>
      </c>
      <c r="F6" s="2" t="s">
        <v>5</v>
      </c>
    </row>
    <row r="7" spans="1:6" ht="14.45" customHeight="1">
      <c r="A7" s="43" t="s">
        <v>40</v>
      </c>
      <c r="B7" s="43"/>
      <c r="D7" s="4" t="s">
        <v>15</v>
      </c>
      <c r="F7" s="4" t="s">
        <v>15</v>
      </c>
    </row>
    <row r="8" spans="1:6" ht="21.75" customHeight="1">
      <c r="A8" s="48" t="s">
        <v>40</v>
      </c>
      <c r="B8" s="48"/>
      <c r="D8" s="6">
        <v>0</v>
      </c>
      <c r="F8" s="6">
        <v>16262832900</v>
      </c>
    </row>
    <row r="9" spans="1:6" ht="21.75" customHeight="1">
      <c r="A9" s="49" t="s">
        <v>49</v>
      </c>
      <c r="B9" s="49"/>
      <c r="D9" s="9">
        <v>0</v>
      </c>
      <c r="F9" s="9">
        <v>60658696</v>
      </c>
    </row>
    <row r="10" spans="1:6" ht="21.75" customHeight="1">
      <c r="A10" s="50" t="s">
        <v>50</v>
      </c>
      <c r="B10" s="50"/>
      <c r="D10" s="12">
        <v>0</v>
      </c>
      <c r="F10" s="12">
        <v>0</v>
      </c>
    </row>
    <row r="11" spans="1:6" ht="21.75" customHeight="1">
      <c r="A11" s="47" t="s">
        <v>26</v>
      </c>
      <c r="B11" s="47"/>
      <c r="D11" s="15">
        <v>0</v>
      </c>
      <c r="F11" s="15">
        <v>16323491596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view="pageBreakPreview" zoomScale="60" zoomScaleNormal="100" workbookViewId="0">
      <selection activeCell="A5" sqref="A5:J5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>
      <c r="A2" s="45" t="s">
        <v>27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45" customHeight="1"/>
    <row r="5" spans="1:10" ht="29.1" customHeight="1">
      <c r="A5" s="1"/>
      <c r="B5" s="46"/>
      <c r="C5" s="46"/>
      <c r="D5" s="46"/>
      <c r="E5" s="46"/>
      <c r="F5" s="46"/>
      <c r="G5" s="46"/>
      <c r="H5" s="46"/>
      <c r="I5" s="46"/>
      <c r="J5" s="46"/>
    </row>
    <row r="6" spans="1:10" ht="14.45" customHeight="1"/>
    <row r="7" spans="1:10" ht="14.45" customHeight="1">
      <c r="A7" s="43" t="s">
        <v>28</v>
      </c>
      <c r="B7" s="43"/>
      <c r="D7" s="2" t="s">
        <v>29</v>
      </c>
      <c r="F7" s="2" t="s">
        <v>15</v>
      </c>
      <c r="H7" s="2" t="s">
        <v>30</v>
      </c>
      <c r="J7" s="2" t="s">
        <v>31</v>
      </c>
    </row>
    <row r="8" spans="1:10" ht="21.75" customHeight="1">
      <c r="A8" s="48" t="s">
        <v>32</v>
      </c>
      <c r="B8" s="48"/>
      <c r="D8" s="5" t="s">
        <v>33</v>
      </c>
      <c r="F8" s="6">
        <v>0</v>
      </c>
      <c r="H8" s="7">
        <v>0</v>
      </c>
      <c r="J8" s="7">
        <v>0</v>
      </c>
    </row>
    <row r="9" spans="1:10" ht="21.75" customHeight="1">
      <c r="A9" s="49" t="s">
        <v>34</v>
      </c>
      <c r="B9" s="49"/>
      <c r="D9" s="8" t="s">
        <v>35</v>
      </c>
      <c r="F9" s="9">
        <v>0</v>
      </c>
      <c r="H9" s="10">
        <v>0</v>
      </c>
      <c r="J9" s="10">
        <v>0</v>
      </c>
    </row>
    <row r="10" spans="1:10" ht="21.75" customHeight="1">
      <c r="A10" s="49" t="s">
        <v>36</v>
      </c>
      <c r="B10" s="49"/>
      <c r="D10" s="8" t="s">
        <v>37</v>
      </c>
      <c r="F10" s="9">
        <v>0</v>
      </c>
      <c r="H10" s="10">
        <v>0</v>
      </c>
      <c r="J10" s="10">
        <v>0</v>
      </c>
    </row>
    <row r="11" spans="1:10" ht="21.75" customHeight="1">
      <c r="A11" s="49" t="s">
        <v>38</v>
      </c>
      <c r="B11" s="49"/>
      <c r="D11" s="8" t="s">
        <v>39</v>
      </c>
      <c r="F11" s="9">
        <v>11308295221</v>
      </c>
      <c r="H11" s="10">
        <v>100</v>
      </c>
      <c r="J11" s="10">
        <v>0.73</v>
      </c>
    </row>
    <row r="12" spans="1:10" ht="21.75" customHeight="1">
      <c r="A12" s="50" t="s">
        <v>40</v>
      </c>
      <c r="B12" s="50"/>
      <c r="D12" s="11" t="s">
        <v>41</v>
      </c>
      <c r="F12" s="12">
        <f>'سایر درآمدها'!D11</f>
        <v>0</v>
      </c>
      <c r="H12" s="13">
        <v>0</v>
      </c>
      <c r="J12" s="13">
        <v>0</v>
      </c>
    </row>
    <row r="13" spans="1:10" ht="21.75" customHeight="1">
      <c r="A13" s="47" t="s">
        <v>26</v>
      </c>
      <c r="B13" s="47"/>
      <c r="D13" s="15"/>
      <c r="F13" s="15">
        <f>F11</f>
        <v>11308295221</v>
      </c>
      <c r="H13" s="16">
        <f>H11</f>
        <v>100</v>
      </c>
      <c r="J13" s="16">
        <f>J11</f>
        <v>0.73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سود سپرده بانکی</vt:lpstr>
      <vt:lpstr>درآمد سپرده بانکی</vt:lpstr>
      <vt:lpstr>سایر درآمدها</vt:lpstr>
      <vt:lpstr>درآمد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2024-08-24T11:47:37Z</dcterms:created>
  <dcterms:modified xsi:type="dcterms:W3CDTF">2024-08-26T11:16:36Z</dcterms:modified>
</cp:coreProperties>
</file>