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lili.m\Desktop\"/>
    </mc:Choice>
  </mc:AlternateContent>
  <bookViews>
    <workbookView xWindow="-120" yWindow="-120" windowWidth="29040" windowHeight="15840" activeTab="2"/>
  </bookViews>
  <sheets>
    <sheet name="جلد" sheetId="22" r:id="rId1"/>
    <sheet name="سهام" sheetId="2" r:id="rId2"/>
    <sheet name="سپرده" sheetId="7" r:id="rId3"/>
    <sheet name="سود سپرده بانکی" sheetId="18" r:id="rId4"/>
    <sheet name="درآمد سپرده بانکی" sheetId="13" r:id="rId5"/>
    <sheet name="سایر درآمدها" sheetId="14" r:id="rId6"/>
    <sheet name="درآمد" sheetId="8" r:id="rId7"/>
  </sheets>
  <definedNames>
    <definedName name="_xlnm.Print_Area" localSheetId="0">جلد!$A$1:$I$12</definedName>
    <definedName name="_xlnm.Print_Area" localSheetId="6">درآمد!$A$1:$K$13</definedName>
    <definedName name="_xlnm.Print_Area" localSheetId="4">'درآمد سپرده بانکی'!$A$1:$H$19</definedName>
    <definedName name="_xlnm.Print_Area" localSheetId="5">'سایر درآمدها'!$A$1:$G$11</definedName>
    <definedName name="_xlnm.Print_Area" localSheetId="2">سپرده!$A$1:$M$18</definedName>
    <definedName name="_xlnm.Print_Area" localSheetId="3">'سود سپرده بانکی'!$A$1:$M$19</definedName>
    <definedName name="_xlnm.Print_Area" localSheetId="1">سهام!$A$1:$AB$15</definedName>
  </definedNames>
  <calcPr calcId="181029"/>
</workbook>
</file>

<file path=xl/calcChain.xml><?xml version="1.0" encoding="utf-8"?>
<calcChain xmlns="http://schemas.openxmlformats.org/spreadsheetml/2006/main">
  <c r="J11" i="8" l="1"/>
  <c r="H13" i="8"/>
  <c r="L18" i="7"/>
  <c r="L17" i="7"/>
  <c r="L16" i="7"/>
  <c r="L15" i="7"/>
  <c r="L14" i="7"/>
  <c r="L13" i="7"/>
  <c r="L12" i="7"/>
  <c r="L11" i="7"/>
  <c r="L10" i="7"/>
  <c r="L9" i="7"/>
  <c r="V10" i="2"/>
  <c r="V11" i="2"/>
  <c r="V12" i="2"/>
  <c r="V13" i="2"/>
  <c r="V9" i="2"/>
  <c r="F13" i="8"/>
  <c r="H14" i="2" l="1"/>
  <c r="X14" i="2" s="1"/>
  <c r="Z12" i="2"/>
  <c r="AB12" i="2" s="1"/>
  <c r="X13" i="2"/>
  <c r="Z13" i="2" s="1"/>
  <c r="AB13" i="2" s="1"/>
  <c r="X12" i="2"/>
  <c r="U14" i="2"/>
  <c r="M14" i="2"/>
  <c r="K14" i="2"/>
  <c r="I14" i="2"/>
  <c r="G14" i="2"/>
  <c r="F14" i="2"/>
  <c r="T13" i="2"/>
  <c r="J13" i="2"/>
  <c r="Y12" i="2"/>
  <c r="T12" i="2"/>
  <c r="J12" i="2"/>
  <c r="Y11" i="2"/>
  <c r="X11" i="2"/>
  <c r="Z11" i="2" s="1"/>
  <c r="AB11" i="2" s="1"/>
  <c r="J11" i="2"/>
  <c r="AA11" i="2" s="1"/>
  <c r="Y10" i="2"/>
  <c r="X10" i="2"/>
  <c r="Z10" i="2" s="1"/>
  <c r="AB10" i="2" s="1"/>
  <c r="T10" i="2"/>
  <c r="J10" i="2"/>
  <c r="AA10" i="2" s="1"/>
  <c r="Y9" i="2"/>
  <c r="Y14" i="2" s="1"/>
  <c r="X9" i="2"/>
  <c r="Z9" i="2" s="1"/>
  <c r="AB9" i="2" s="1"/>
  <c r="T9" i="2"/>
  <c r="T14" i="2" s="1"/>
  <c r="J9" i="2"/>
  <c r="AB14" i="2" l="1"/>
  <c r="AA12" i="2"/>
  <c r="J14" i="2"/>
  <c r="Z14" i="2"/>
  <c r="AA9" i="2" l="1"/>
  <c r="AA14" i="2" s="1"/>
</calcChain>
</file>

<file path=xl/sharedStrings.xml><?xml version="1.0" encoding="utf-8"?>
<sst xmlns="http://schemas.openxmlformats.org/spreadsheetml/2006/main" count="130" uniqueCount="67">
  <si>
    <t>صندوق سرمایه ‏گذاری خصوصی اکسیر زیست پارسیان</t>
  </si>
  <si>
    <t>صورت وضعیت پرتفوی</t>
  </si>
  <si>
    <t>برای ماه منتهی به 1403/07/30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</si>
  <si>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</si>
  <si>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</si>
  <si>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</si>
  <si>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</si>
  <si>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</si>
  <si>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</si>
  <si>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</si>
  <si>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</si>
  <si>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</si>
  <si>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</si>
  <si>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</si>
  <si>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</si>
  <si>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سپرده های بانکی</t>
  </si>
  <si>
    <t>مبلغ</t>
  </si>
  <si>
    <t>افزایش</t>
  </si>
  <si>
    <t>کاهش</t>
  </si>
  <si>
    <t>سپرده کوتاه مدت بانک پاسارگاد الوند 209.8100.15206555.1</t>
  </si>
  <si>
    <t>سپرده کوتاه مدت بانک خاورمیانه سعادت آباد  100610810707075396</t>
  </si>
  <si>
    <t>سپرده بلند مدت بانک پاسارگاد الوند 209.307.15206555.4</t>
  </si>
  <si>
    <t>سپرده کوتاه مدت بانک گردشگری توحید 129.71.1310369.1</t>
  </si>
  <si>
    <t>سپرده بلند مدت بانک گردشگری توحید 129.333.1310369.1</t>
  </si>
  <si>
    <t>سپرده بلند مدت بانک گردشگری توحید 129.333.1310369.2</t>
  </si>
  <si>
    <t>سپرده بلند مدت بانک گردشگری توحید 129.333.1310369.3</t>
  </si>
  <si>
    <t>سپرده بلند مدت بانک پاسارگاد الوند 209.303.15206555.1</t>
  </si>
  <si>
    <t>سپرده بلند مدت بانک گردشگری توحید 129.333.1310369.4</t>
  </si>
  <si>
    <t>جمع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</si>
  <si>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</si>
  <si>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</si>
  <si>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</si>
  <si>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</si>
  <si>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</si>
  <si>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</si>
  <si>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</si>
  <si>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</si>
  <si>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</si>
  <si>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</si>
  <si>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</si>
  <si>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</si>
  <si>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</si>
  <si>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</si>
  <si>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</si>
  <si>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</si>
  <si>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</si>
  <si>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</si>
  <si>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</si>
  <si>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</si>
  <si>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</si>
  <si>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سپرده بلند مدت بانک پاسارگاد الوند 209.307.15206555.1</t>
  </si>
  <si>
    <t>سپرده بلند مدت بانک پاسارگاد الوند 209.307.15206555.2</t>
  </si>
  <si>
    <t>سپرده بلند مدت بانک پاسارگاد الوند 209.307.15206555.3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</si>
  <si>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</si>
  <si>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</si>
  <si>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</si>
  <si>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</si>
  <si>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</si>
  <si>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</si>
  <si>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</si>
  <si>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صورت وضعیت پورتفوی صندوق سرمایه‌گذاری
خصوصی اکسیر زیست پارسیان</t>
  </si>
  <si>
    <t>برای ماه منتهی به 30 مهر ماه 1403</t>
  </si>
  <si>
    <t>شرکت نیواد فارمد سلامت</t>
  </si>
  <si>
    <t>شرکت طبیب درمان پژوهش قلب</t>
  </si>
  <si>
    <t>شرکت آترا زیست آرای</t>
  </si>
  <si>
    <t>پیش پرداخت سرمایه گذاری ویرا واکسن شایا</t>
  </si>
  <si>
    <t>شرکت مهر فناوری نوین مام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</si>
</sst>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sz val="10"/>
      <color rgb="FF000000"/>
      <name val="IRANSans"/>
      <family val="2"/>
    </font>
  </fonts>
  <fills count="3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63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6" fillId="0" borderId="0" xfId="2"/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0" xfId="2" applyFont="1"/>
    <xf numFmtId="164" fontId="10" fillId="0" borderId="0" xfId="2" applyNumberFormat="1" applyFont="1" applyAlignment="1">
      <alignment horizontal="center" vertical="center"/>
    </xf>
    <xf numFmtId="164" fontId="10" fillId="0" borderId="2" xfId="2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3" fontId="11" fillId="2" borderId="0" xfId="0" applyNumberFormat="1" applyFont="1" applyFill="1" applyAlignment="1">
      <alignment horizontal="left" vertical="center"/>
    </xf>
    <xf numFmtId="9" fontId="10" fillId="0" borderId="0" xfId="1" applyFont="1" applyBorder="1" applyAlignment="1">
      <alignment horizontal="center" vertical="center"/>
    </xf>
    <xf numFmtId="164" fontId="10" fillId="0" borderId="6" xfId="2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9" fontId="10" fillId="0" borderId="6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164" fontId="10" fillId="0" borderId="0" xfId="2" applyNumberFormat="1" applyFont="1" applyAlignment="1">
      <alignment horizontal="center" vertical="center" readingOrder="2"/>
    </xf>
    <xf numFmtId="0" fontId="9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7810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zoomScaleNormal="100" zoomScaleSheetLayoutView="100" workbookViewId="0">
      <selection activeCell="A10" sqref="A10:I10"/>
    </sheetView>
  </sheetViews>
  <sheetFormatPr defaultColWidth="8.85546875" defaultRowHeight="15"/>
  <cols>
    <col min="1" max="1" width="8.85546875" style="14" customWidth="1"/>
    <col min="2" max="6" width="8.85546875" style="14"/>
    <col min="7" max="7" width="8.85546875" style="14" customWidth="1"/>
    <col min="8" max="16384" width="8.85546875" style="14"/>
  </cols>
  <sheetData>
    <row r="4" spans="1:9" ht="159" customHeight="1">
      <c r="A4" s="48" t="s">
        <v>60</v>
      </c>
      <c r="B4" s="48"/>
      <c r="C4" s="48"/>
      <c r="D4" s="48"/>
      <c r="E4" s="48"/>
      <c r="F4" s="48"/>
      <c r="G4" s="48"/>
      <c r="H4" s="48"/>
      <c r="I4" s="48"/>
    </row>
    <row r="5" spans="1:9" ht="58.5" customHeight="1">
      <c r="A5" s="16"/>
      <c r="B5" s="16"/>
      <c r="C5" s="16"/>
      <c r="D5" s="16"/>
      <c r="E5" s="16"/>
      <c r="F5" s="16"/>
      <c r="G5" s="16"/>
      <c r="H5" s="15"/>
    </row>
    <row r="6" spans="1:9" ht="91.5" customHeight="1">
      <c r="A6" s="16"/>
      <c r="B6" s="16"/>
      <c r="C6" s="16"/>
      <c r="D6" s="16"/>
      <c r="E6" s="16"/>
      <c r="F6" s="16"/>
      <c r="G6" s="16"/>
      <c r="H6" s="15"/>
    </row>
    <row r="7" spans="1:9" ht="33.75">
      <c r="A7" s="16"/>
      <c r="B7" s="16"/>
      <c r="C7" s="16"/>
      <c r="D7" s="16"/>
      <c r="E7" s="16"/>
      <c r="F7" s="16"/>
      <c r="G7" s="16"/>
      <c r="H7" s="15"/>
    </row>
    <row r="8" spans="1:9" ht="108" customHeight="1">
      <c r="A8" s="16"/>
      <c r="B8" s="16"/>
      <c r="C8" s="16"/>
      <c r="D8" s="16"/>
      <c r="E8" s="16"/>
      <c r="F8" s="16"/>
      <c r="G8" s="16"/>
      <c r="H8" s="15"/>
    </row>
    <row r="10" spans="1:9" ht="30" customHeight="1">
      <c r="A10" s="49" t="s">
        <v>61</v>
      </c>
      <c r="B10" s="49"/>
      <c r="C10" s="49"/>
      <c r="D10" s="49"/>
      <c r="E10" s="49"/>
      <c r="F10" s="49"/>
      <c r="G10" s="49"/>
      <c r="H10" s="49"/>
      <c r="I10" s="49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4"/>
  <sheetViews>
    <sheetView rightToLeft="1" view="pageBreakPreview" topLeftCell="M1" zoomScale="80" zoomScaleNormal="100" zoomScaleSheetLayoutView="80" workbookViewId="0">
      <selection sqref="A1:AB1"/>
    </sheetView>
  </sheetViews>
  <sheetFormatPr defaultRowHeight="12.75"/>
  <cols>
    <col min="1" max="2" width="2.5703125" customWidth="1"/>
    <col min="3" max="3" width="47.140625" customWidth="1"/>
    <col min="4" max="5" width="1.28515625" customWidth="1"/>
    <col min="6" max="6" width="13.5703125" customWidth="1"/>
    <col min="7" max="7" width="1.28515625" customWidth="1"/>
    <col min="8" max="8" width="21.7109375" customWidth="1"/>
    <col min="9" max="9" width="1.28515625" customWidth="1"/>
    <col min="10" max="10" width="21.710937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22.85546875" style="39" customWidth="1"/>
    <col min="23" max="23" width="1.28515625" customWidth="1"/>
    <col min="24" max="24" width="21.28515625" customWidth="1"/>
    <col min="25" max="25" width="1.28515625" customWidth="1"/>
    <col min="26" max="26" width="18.42578125" customWidth="1"/>
    <col min="27" max="27" width="1.28515625" customWidth="1"/>
    <col min="28" max="28" width="20.85546875" customWidth="1"/>
    <col min="29" max="29" width="28.140625" hidden="1" customWidth="1"/>
  </cols>
  <sheetData>
    <row r="1" spans="1:29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29" ht="21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29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9" ht="14.45" customHeight="1">
      <c r="A4" s="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  <row r="5" spans="1:29" ht="14.4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29" ht="14.45" customHeight="1">
      <c r="F6" s="52" t="s">
        <v>3</v>
      </c>
      <c r="G6" s="52"/>
      <c r="H6" s="52"/>
      <c r="I6" s="52"/>
      <c r="J6" s="52"/>
      <c r="L6" s="52" t="s">
        <v>4</v>
      </c>
      <c r="M6" s="52"/>
      <c r="N6" s="52"/>
      <c r="O6" s="52"/>
      <c r="P6" s="52"/>
      <c r="Q6" s="52"/>
      <c r="R6" s="52"/>
      <c r="T6" s="52" t="s">
        <v>5</v>
      </c>
      <c r="U6" s="52"/>
      <c r="V6" s="52"/>
      <c r="W6" s="52"/>
      <c r="X6" s="52"/>
      <c r="Y6" s="52"/>
      <c r="Z6" s="52"/>
      <c r="AA6" s="52"/>
      <c r="AB6" s="52"/>
    </row>
    <row r="7" spans="1:29" ht="14.45" customHeight="1">
      <c r="F7" s="3"/>
      <c r="G7" s="3"/>
      <c r="H7" s="3"/>
      <c r="I7" s="3"/>
      <c r="J7" s="3"/>
      <c r="L7" s="53" t="s">
        <v>6</v>
      </c>
      <c r="M7" s="53"/>
      <c r="N7" s="53"/>
      <c r="O7" s="3"/>
      <c r="P7" s="53" t="s">
        <v>7</v>
      </c>
      <c r="Q7" s="53"/>
      <c r="R7" s="53"/>
      <c r="T7" s="3"/>
      <c r="U7" s="3"/>
      <c r="V7" s="37"/>
      <c r="W7" s="3"/>
      <c r="X7" s="3"/>
      <c r="Y7" s="3"/>
      <c r="Z7" s="3"/>
      <c r="AA7" s="3"/>
      <c r="AB7" s="3"/>
    </row>
    <row r="8" spans="1:29" ht="14.45" customHeight="1">
      <c r="A8" s="52" t="s">
        <v>8</v>
      </c>
      <c r="B8" s="52"/>
      <c r="C8" s="52"/>
      <c r="E8" s="52" t="s">
        <v>9</v>
      </c>
      <c r="F8" s="52"/>
      <c r="H8" s="2" t="s">
        <v>10</v>
      </c>
      <c r="J8" s="2" t="s">
        <v>11</v>
      </c>
      <c r="L8" s="4" t="s">
        <v>9</v>
      </c>
      <c r="M8" s="3"/>
      <c r="N8" s="4" t="s">
        <v>10</v>
      </c>
      <c r="P8" s="4" t="s">
        <v>9</v>
      </c>
      <c r="Q8" s="3"/>
      <c r="R8" s="4" t="s">
        <v>12</v>
      </c>
      <c r="T8" s="2" t="s">
        <v>9</v>
      </c>
      <c r="V8" s="36" t="s">
        <v>13</v>
      </c>
      <c r="X8" s="2" t="s">
        <v>10</v>
      </c>
      <c r="Z8" s="2" t="s">
        <v>11</v>
      </c>
      <c r="AB8" s="2" t="s">
        <v>14</v>
      </c>
    </row>
    <row r="9" spans="1:29" s="17" customFormat="1" ht="18.75">
      <c r="C9" s="18" t="s">
        <v>62</v>
      </c>
      <c r="F9" s="20">
        <v>13847040</v>
      </c>
      <c r="G9" s="33"/>
      <c r="H9" s="19">
        <v>400000000000</v>
      </c>
      <c r="I9" s="33"/>
      <c r="J9" s="19">
        <f>H9</f>
        <v>400000000000</v>
      </c>
      <c r="K9" s="33"/>
      <c r="L9" s="33">
        <v>0</v>
      </c>
      <c r="M9" s="33"/>
      <c r="N9" s="33">
        <v>0</v>
      </c>
      <c r="O9" s="33"/>
      <c r="P9" s="33">
        <v>0</v>
      </c>
      <c r="Q9" s="33"/>
      <c r="R9" s="33">
        <v>0</v>
      </c>
      <c r="S9" s="33"/>
      <c r="T9" s="20">
        <f>F9</f>
        <v>13847040</v>
      </c>
      <c r="U9" s="33"/>
      <c r="V9" s="38">
        <f>X9/T9</f>
        <v>28887.040118321318</v>
      </c>
      <c r="X9" s="19">
        <f t="shared" ref="X9:X14" si="0">H9</f>
        <v>400000000000</v>
      </c>
      <c r="Y9" s="35">
        <f>H9</f>
        <v>400000000000</v>
      </c>
      <c r="Z9" s="19">
        <f>X9</f>
        <v>400000000000</v>
      </c>
      <c r="AA9" s="21" t="e">
        <f>#REF!/AC9</f>
        <v>#REF!</v>
      </c>
      <c r="AB9" s="21">
        <f>Z9/AC9</f>
        <v>0.16568222762688339</v>
      </c>
      <c r="AC9" s="22">
        <v>2414260151673</v>
      </c>
    </row>
    <row r="10" spans="1:29" s="17" customFormat="1" ht="18.75">
      <c r="C10" s="18" t="s">
        <v>63</v>
      </c>
      <c r="F10" s="19">
        <v>68727</v>
      </c>
      <c r="G10" s="33"/>
      <c r="H10" s="19">
        <v>420000000000</v>
      </c>
      <c r="I10" s="33"/>
      <c r="J10" s="19">
        <f>H10</f>
        <v>420000000000</v>
      </c>
      <c r="K10" s="33"/>
      <c r="L10" s="33">
        <v>0</v>
      </c>
      <c r="M10" s="33"/>
      <c r="N10" s="33">
        <v>0</v>
      </c>
      <c r="O10" s="33"/>
      <c r="P10" s="33">
        <v>0</v>
      </c>
      <c r="Q10" s="33"/>
      <c r="R10" s="33">
        <v>0</v>
      </c>
      <c r="S10" s="33"/>
      <c r="T10" s="19">
        <f>F10</f>
        <v>68727</v>
      </c>
      <c r="U10" s="33"/>
      <c r="V10" s="38">
        <f t="shared" ref="V10:V13" si="1">X10/T10</f>
        <v>6111135.3616482606</v>
      </c>
      <c r="X10" s="19">
        <f t="shared" si="0"/>
        <v>420000000000</v>
      </c>
      <c r="Y10" s="35">
        <f>H10</f>
        <v>420000000000</v>
      </c>
      <c r="Z10" s="19">
        <f>X10</f>
        <v>420000000000</v>
      </c>
      <c r="AA10" s="21" t="e">
        <f>#REF!/AC10</f>
        <v>#REF!</v>
      </c>
      <c r="AB10" s="21">
        <f>Z10/AC9</f>
        <v>0.17396633900822756</v>
      </c>
      <c r="AC10" s="22">
        <v>2414260151673</v>
      </c>
    </row>
    <row r="11" spans="1:29" s="17" customFormat="1" ht="18.75">
      <c r="C11" s="18" t="s">
        <v>64</v>
      </c>
      <c r="F11" s="19">
        <v>270000</v>
      </c>
      <c r="G11" s="33"/>
      <c r="H11" s="19">
        <v>219375000000</v>
      </c>
      <c r="I11" s="33"/>
      <c r="J11" s="19">
        <f t="shared" ref="J11:J13" si="2">H11</f>
        <v>219375000000</v>
      </c>
      <c r="K11" s="33"/>
      <c r="L11" s="33">
        <v>0</v>
      </c>
      <c r="M11" s="33"/>
      <c r="N11" s="33">
        <v>0</v>
      </c>
      <c r="O11" s="33"/>
      <c r="P11" s="33">
        <v>0</v>
      </c>
      <c r="Q11" s="33"/>
      <c r="R11" s="33">
        <v>0</v>
      </c>
      <c r="S11" s="33"/>
      <c r="T11" s="19">
        <v>270000</v>
      </c>
      <c r="U11" s="33"/>
      <c r="V11" s="38">
        <f t="shared" si="1"/>
        <v>812500</v>
      </c>
      <c r="X11" s="19">
        <f t="shared" si="0"/>
        <v>219375000000</v>
      </c>
      <c r="Y11" s="35">
        <f>H11</f>
        <v>219375000000</v>
      </c>
      <c r="Z11" s="19">
        <f>X11</f>
        <v>219375000000</v>
      </c>
      <c r="AA11" s="21" t="e">
        <f>#REF!/AC11</f>
        <v>#REF!</v>
      </c>
      <c r="AB11" s="23">
        <f>Z11/AC9</f>
        <v>9.0866346714118862E-2</v>
      </c>
      <c r="AC11" s="22">
        <v>2414260151673</v>
      </c>
    </row>
    <row r="12" spans="1:29" s="17" customFormat="1" ht="18.75">
      <c r="C12" s="18" t="s">
        <v>65</v>
      </c>
      <c r="F12" s="19">
        <v>1</v>
      </c>
      <c r="G12" s="33"/>
      <c r="H12" s="19">
        <v>135000000000</v>
      </c>
      <c r="I12" s="33"/>
      <c r="J12" s="19">
        <f t="shared" si="2"/>
        <v>135000000000</v>
      </c>
      <c r="K12" s="33"/>
      <c r="L12" s="33">
        <v>0</v>
      </c>
      <c r="M12" s="33"/>
      <c r="N12" s="33">
        <v>0</v>
      </c>
      <c r="O12" s="33"/>
      <c r="P12" s="33">
        <v>0</v>
      </c>
      <c r="Q12" s="33"/>
      <c r="R12" s="33">
        <v>0</v>
      </c>
      <c r="S12" s="33"/>
      <c r="T12" s="47">
        <f>F12</f>
        <v>1</v>
      </c>
      <c r="U12" s="33"/>
      <c r="V12" s="38">
        <f t="shared" si="1"/>
        <v>135000000000</v>
      </c>
      <c r="X12" s="19">
        <f t="shared" si="0"/>
        <v>135000000000</v>
      </c>
      <c r="Y12" s="35">
        <f>H12</f>
        <v>135000000000</v>
      </c>
      <c r="Z12" s="19">
        <f>X12</f>
        <v>135000000000</v>
      </c>
      <c r="AA12" s="21" t="e">
        <f>#REF!/AC12</f>
        <v>#REF!</v>
      </c>
      <c r="AB12" s="23">
        <f>Z12/AC10</f>
        <v>5.5917751824073145E-2</v>
      </c>
      <c r="AC12" s="22">
        <v>2414260151673</v>
      </c>
    </row>
    <row r="13" spans="1:29" s="17" customFormat="1" ht="19.5" thickBot="1">
      <c r="C13" s="18" t="s">
        <v>66</v>
      </c>
      <c r="F13" s="24">
        <v>1000000</v>
      </c>
      <c r="G13" s="33"/>
      <c r="H13" s="24">
        <v>52000000000</v>
      </c>
      <c r="I13" s="33"/>
      <c r="J13" s="24">
        <f t="shared" si="2"/>
        <v>52000000000</v>
      </c>
      <c r="K13" s="33"/>
      <c r="L13" s="34">
        <v>0</v>
      </c>
      <c r="M13" s="33"/>
      <c r="N13" s="34">
        <v>0</v>
      </c>
      <c r="O13" s="33"/>
      <c r="P13" s="34">
        <v>0</v>
      </c>
      <c r="Q13" s="33"/>
      <c r="R13" s="34">
        <v>0</v>
      </c>
      <c r="S13" s="33"/>
      <c r="T13" s="24">
        <f>F13</f>
        <v>1000000</v>
      </c>
      <c r="U13" s="33"/>
      <c r="V13" s="40">
        <f t="shared" si="1"/>
        <v>52000</v>
      </c>
      <c r="X13" s="24">
        <f t="shared" si="0"/>
        <v>52000000000</v>
      </c>
      <c r="Y13" s="35"/>
      <c r="Z13" s="24">
        <f>X13</f>
        <v>52000000000</v>
      </c>
      <c r="AA13" s="25"/>
      <c r="AB13" s="26">
        <f>Z13/AC11</f>
        <v>2.1538689591494839E-2</v>
      </c>
      <c r="AC13" s="22">
        <v>2414260151673</v>
      </c>
    </row>
    <row r="14" spans="1:29" s="17" customFormat="1" ht="19.5" thickTop="1">
      <c r="F14" s="19">
        <f>SUM(F9:F13)</f>
        <v>15185768</v>
      </c>
      <c r="G14" s="19">
        <f t="shared" ref="G14:K14" si="3">SUM(G9:G13)</f>
        <v>0</v>
      </c>
      <c r="H14" s="19">
        <f>SUM(H9:H13)</f>
        <v>1226375000000</v>
      </c>
      <c r="I14" s="19">
        <f t="shared" si="3"/>
        <v>0</v>
      </c>
      <c r="J14" s="19">
        <f t="shared" si="3"/>
        <v>1226375000000</v>
      </c>
      <c r="K14" s="19">
        <f t="shared" si="3"/>
        <v>0</v>
      </c>
      <c r="L14" s="33">
        <v>0</v>
      </c>
      <c r="M14" s="19">
        <f>SUM(M9:M13)</f>
        <v>0</v>
      </c>
      <c r="N14" s="33">
        <v>0</v>
      </c>
      <c r="O14" s="33"/>
      <c r="P14" s="33">
        <v>0</v>
      </c>
      <c r="Q14" s="33"/>
      <c r="R14" s="33">
        <v>0</v>
      </c>
      <c r="S14" s="33"/>
      <c r="T14" s="19">
        <f>SUM(T9:T13)</f>
        <v>15185768</v>
      </c>
      <c r="U14" s="19">
        <f>G14</f>
        <v>0</v>
      </c>
      <c r="V14" s="38"/>
      <c r="X14" s="19">
        <f t="shared" si="0"/>
        <v>1226375000000</v>
      </c>
      <c r="Y14" s="19">
        <f>SUM(Y9:Y13)</f>
        <v>1174375000000</v>
      </c>
      <c r="Z14" s="19">
        <f>SUM(Z9:Z13)</f>
        <v>1226375000000</v>
      </c>
      <c r="AA14" s="23" t="e">
        <f t="shared" ref="AA14" si="4">SUM(AA9:AA13)</f>
        <v>#REF!</v>
      </c>
      <c r="AB14" s="23">
        <f>SUM(AB9:AB13)</f>
        <v>0.50797135476479782</v>
      </c>
    </row>
  </sheetData>
  <mergeCells count="13">
    <mergeCell ref="A8:C8"/>
    <mergeCell ref="E8:F8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rightToLeft="1" tabSelected="1" view="pageBreakPreview" topLeftCell="D1" zoomScaleNormal="100" zoomScaleSheetLayoutView="100" workbookViewId="0">
      <selection activeCell="L9" sqref="L9"/>
    </sheetView>
  </sheetViews>
  <sheetFormatPr defaultRowHeight="12.75"/>
  <cols>
    <col min="1" max="1" width="5.140625" customWidth="1"/>
    <col min="2" max="2" width="52.28515625" customWidth="1"/>
    <col min="3" max="3" width="1.28515625" customWidth="1"/>
    <col min="4" max="4" width="20.140625" customWidth="1"/>
    <col min="5" max="5" width="1.28515625" customWidth="1"/>
    <col min="6" max="6" width="21.5703125" customWidth="1"/>
    <col min="7" max="7" width="1.28515625" customWidth="1"/>
    <col min="8" max="8" width="17.42578125" customWidth="1"/>
    <col min="9" max="9" width="1.28515625" customWidth="1"/>
    <col min="10" max="10" width="18.42578125" customWidth="1"/>
    <col min="11" max="11" width="1.28515625" customWidth="1"/>
    <col min="12" max="12" width="19.42578125" style="27" customWidth="1"/>
    <col min="13" max="13" width="0.28515625" customWidth="1"/>
    <col min="16" max="16" width="16.42578125" hidden="1" customWidth="1"/>
  </cols>
  <sheetData>
    <row r="1" spans="1:16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6" ht="21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6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6" ht="14.45" customHeight="1"/>
    <row r="5" spans="1:16" ht="14.45" customHeight="1">
      <c r="A5" s="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6" ht="14.45" customHeight="1">
      <c r="D6" s="2" t="s">
        <v>3</v>
      </c>
      <c r="F6" s="52" t="s">
        <v>4</v>
      </c>
      <c r="G6" s="52"/>
      <c r="H6" s="52"/>
      <c r="J6" s="2" t="s">
        <v>5</v>
      </c>
    </row>
    <row r="7" spans="1:16" ht="14.45" customHeight="1">
      <c r="D7" s="3"/>
      <c r="F7" s="3"/>
      <c r="G7" s="3"/>
      <c r="H7" s="3"/>
      <c r="J7" s="3"/>
    </row>
    <row r="8" spans="1:16" ht="14.45" customHeight="1">
      <c r="A8" s="52" t="s">
        <v>15</v>
      </c>
      <c r="B8" s="52"/>
      <c r="D8" s="2" t="s">
        <v>16</v>
      </c>
      <c r="F8" s="2" t="s">
        <v>17</v>
      </c>
      <c r="H8" s="2" t="s">
        <v>18</v>
      </c>
      <c r="J8" s="2" t="s">
        <v>16</v>
      </c>
      <c r="L8" s="58" t="s">
        <v>14</v>
      </c>
    </row>
    <row r="9" spans="1:16" ht="21.75" customHeight="1">
      <c r="A9" s="54" t="s">
        <v>19</v>
      </c>
      <c r="B9" s="54"/>
      <c r="D9" s="6">
        <v>15326718702</v>
      </c>
      <c r="F9" s="6">
        <v>309347235495</v>
      </c>
      <c r="H9" s="6">
        <v>301000514000</v>
      </c>
      <c r="J9" s="6">
        <v>23673440197</v>
      </c>
      <c r="L9" s="62">
        <f>J9/P12</f>
        <v>9.8056707685769129E-3</v>
      </c>
    </row>
    <row r="10" spans="1:16" ht="21.75" customHeight="1">
      <c r="A10" s="55" t="s">
        <v>20</v>
      </c>
      <c r="B10" s="55"/>
      <c r="D10" s="8">
        <v>209569590</v>
      </c>
      <c r="F10" s="8">
        <v>858891</v>
      </c>
      <c r="H10" s="8">
        <v>0</v>
      </c>
      <c r="J10" s="8">
        <v>210428481</v>
      </c>
      <c r="L10" s="60">
        <f>J10/P12</f>
        <v>8.7160648720553268E-5</v>
      </c>
    </row>
    <row r="11" spans="1:16" ht="21.75" customHeight="1">
      <c r="A11" s="55" t="s">
        <v>21</v>
      </c>
      <c r="B11" s="55"/>
      <c r="D11" s="8">
        <v>301000000000</v>
      </c>
      <c r="F11" s="8">
        <v>8312547949</v>
      </c>
      <c r="H11" s="8">
        <v>309312547949</v>
      </c>
      <c r="J11" s="8">
        <v>0</v>
      </c>
      <c r="L11" s="60">
        <f>J11/P12</f>
        <v>0</v>
      </c>
    </row>
    <row r="12" spans="1:16" ht="21.75" customHeight="1">
      <c r="A12" s="55" t="s">
        <v>22</v>
      </c>
      <c r="B12" s="55"/>
      <c r="D12" s="8">
        <v>39923810000</v>
      </c>
      <c r="F12" s="8">
        <v>279810397942</v>
      </c>
      <c r="H12" s="8">
        <v>310754524000</v>
      </c>
      <c r="J12" s="8">
        <v>8979683942</v>
      </c>
      <c r="L12" s="60">
        <f>J12/P12</f>
        <v>3.719435097239784E-3</v>
      </c>
      <c r="P12" s="22">
        <v>2414260151673</v>
      </c>
    </row>
    <row r="13" spans="1:16" ht="21.75" customHeight="1">
      <c r="A13" s="55" t="s">
        <v>23</v>
      </c>
      <c r="B13" s="55"/>
      <c r="D13" s="8">
        <v>174840000000</v>
      </c>
      <c r="F13" s="8">
        <v>4640445204</v>
      </c>
      <c r="H13" s="8">
        <v>4640445204</v>
      </c>
      <c r="J13" s="8">
        <v>174840000000</v>
      </c>
      <c r="L13" s="60">
        <f>J13/P12</f>
        <v>7.2419701695710728E-2</v>
      </c>
    </row>
    <row r="14" spans="1:16" ht="21.75" customHeight="1">
      <c r="A14" s="55" t="s">
        <v>24</v>
      </c>
      <c r="B14" s="55"/>
      <c r="D14" s="8">
        <v>338300000000</v>
      </c>
      <c r="F14" s="8">
        <v>8978852738</v>
      </c>
      <c r="H14" s="8">
        <v>8978852738</v>
      </c>
      <c r="J14" s="8">
        <v>338300000000</v>
      </c>
      <c r="L14" s="60">
        <f>J14/P12</f>
        <v>0.14012574401543662</v>
      </c>
    </row>
    <row r="15" spans="1:16" ht="21.75" customHeight="1">
      <c r="A15" s="55" t="s">
        <v>25</v>
      </c>
      <c r="B15" s="55"/>
      <c r="D15" s="8">
        <v>0</v>
      </c>
      <c r="F15" s="8">
        <v>131114000000</v>
      </c>
      <c r="H15" s="8">
        <v>0</v>
      </c>
      <c r="J15" s="8">
        <v>131114000000</v>
      </c>
      <c r="L15" s="60">
        <f>J15/P12</f>
        <v>5.4308148982677974E-2</v>
      </c>
    </row>
    <row r="16" spans="1:16" ht="21.75" customHeight="1">
      <c r="A16" s="55" t="s">
        <v>26</v>
      </c>
      <c r="B16" s="55"/>
      <c r="D16" s="8">
        <v>0</v>
      </c>
      <c r="F16" s="8">
        <v>301000000000</v>
      </c>
      <c r="H16" s="8">
        <v>0</v>
      </c>
      <c r="J16" s="8">
        <v>301000000000</v>
      </c>
      <c r="L16" s="60">
        <f>J16/P12</f>
        <v>0.12467587628922976</v>
      </c>
    </row>
    <row r="17" spans="1:12" ht="21.75" customHeight="1">
      <c r="A17" s="57" t="s">
        <v>27</v>
      </c>
      <c r="B17" s="57"/>
      <c r="D17" s="10">
        <v>0</v>
      </c>
      <c r="F17" s="10">
        <v>179640000000</v>
      </c>
      <c r="H17" s="10">
        <v>0</v>
      </c>
      <c r="J17" s="10">
        <v>179640000000</v>
      </c>
      <c r="L17" s="61">
        <f>J17/P12</f>
        <v>7.4407888427233324E-2</v>
      </c>
    </row>
    <row r="18" spans="1:12" ht="21.75" customHeight="1">
      <c r="A18" s="56" t="s">
        <v>28</v>
      </c>
      <c r="B18" s="56"/>
      <c r="D18" s="12">
        <v>869600098292</v>
      </c>
      <c r="F18" s="12">
        <v>1222844338219</v>
      </c>
      <c r="H18" s="12">
        <v>934686883891</v>
      </c>
      <c r="J18" s="12">
        <v>1157757552620</v>
      </c>
      <c r="L18" s="59">
        <f>SUM(L9:L17)</f>
        <v>0.4795496259248257</v>
      </c>
    </row>
  </sheetData>
  <mergeCells count="16">
    <mergeCell ref="A18:B18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rightToLeft="1" view="pageBreakPreview" zoomScaleNormal="100" zoomScaleSheetLayoutView="100" workbookViewId="0">
      <selection sqref="A1:M1"/>
    </sheetView>
  </sheetViews>
  <sheetFormatPr defaultRowHeight="12.75"/>
  <cols>
    <col min="1" max="1" width="57.42578125" customWidth="1"/>
    <col min="2" max="2" width="1.28515625" customWidth="1"/>
    <col min="3" max="3" width="18.7109375" style="27" customWidth="1"/>
    <col min="4" max="4" width="1.28515625" style="27" customWidth="1"/>
    <col min="5" max="5" width="15.5703125" style="27" customWidth="1"/>
    <col min="6" max="6" width="1.28515625" style="27" customWidth="1"/>
    <col min="7" max="7" width="18.42578125" style="27" customWidth="1"/>
    <col min="8" max="8" width="1.28515625" style="27" customWidth="1"/>
    <col min="9" max="9" width="20" style="27" customWidth="1"/>
    <col min="10" max="10" width="1.28515625" style="27" customWidth="1"/>
    <col min="11" max="11" width="16.28515625" style="27" customWidth="1"/>
    <col min="12" max="12" width="1.28515625" style="27" customWidth="1"/>
    <col min="13" max="13" width="20.140625" style="27" customWidth="1"/>
    <col min="14" max="14" width="3.5703125" customWidth="1"/>
  </cols>
  <sheetData>
    <row r="1" spans="1:13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.75" customHeight="1">
      <c r="A2" s="50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14.45" customHeight="1"/>
    <row r="5" spans="1:13" ht="14.45" customHeight="1">
      <c r="A5" s="51" t="s">
        <v>59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ht="14.45" customHeight="1">
      <c r="A6" s="52" t="s">
        <v>30</v>
      </c>
      <c r="C6" s="52" t="s">
        <v>44</v>
      </c>
      <c r="D6" s="52"/>
      <c r="E6" s="52"/>
      <c r="F6" s="52"/>
      <c r="G6" s="52"/>
      <c r="I6" s="52" t="s">
        <v>45</v>
      </c>
      <c r="J6" s="52"/>
      <c r="K6" s="52"/>
      <c r="L6" s="52"/>
      <c r="M6" s="52"/>
    </row>
    <row r="7" spans="1:13" ht="29.1" customHeight="1">
      <c r="A7" s="52"/>
      <c r="C7" s="13" t="s">
        <v>57</v>
      </c>
      <c r="D7" s="28"/>
      <c r="E7" s="13" t="s">
        <v>56</v>
      </c>
      <c r="F7" s="28"/>
      <c r="G7" s="13" t="s">
        <v>58</v>
      </c>
      <c r="I7" s="13" t="s">
        <v>57</v>
      </c>
      <c r="J7" s="28"/>
      <c r="K7" s="13" t="s">
        <v>56</v>
      </c>
      <c r="L7" s="28"/>
      <c r="M7" s="13" t="s">
        <v>58</v>
      </c>
    </row>
    <row r="8" spans="1:13" ht="21.75" customHeight="1">
      <c r="A8" s="5" t="s">
        <v>19</v>
      </c>
      <c r="C8" s="29">
        <v>34687546</v>
      </c>
      <c r="E8" s="29">
        <v>0</v>
      </c>
      <c r="G8" s="29">
        <v>34687546</v>
      </c>
      <c r="I8" s="29">
        <v>289495442</v>
      </c>
      <c r="K8" s="29">
        <v>0</v>
      </c>
      <c r="M8" s="29">
        <v>289495442</v>
      </c>
    </row>
    <row r="9" spans="1:13" ht="21.75" customHeight="1">
      <c r="A9" s="7" t="s">
        <v>50</v>
      </c>
      <c r="C9" s="30">
        <v>0</v>
      </c>
      <c r="E9" s="30">
        <v>0</v>
      </c>
      <c r="G9" s="30">
        <v>0</v>
      </c>
      <c r="I9" s="30">
        <v>13676712333</v>
      </c>
      <c r="K9" s="30">
        <v>26973484</v>
      </c>
      <c r="M9" s="30">
        <v>13649738849</v>
      </c>
    </row>
    <row r="10" spans="1:13" ht="21.75" customHeight="1">
      <c r="A10" s="7" t="s">
        <v>20</v>
      </c>
      <c r="C10" s="30">
        <v>858891</v>
      </c>
      <c r="E10" s="30">
        <v>0</v>
      </c>
      <c r="G10" s="30">
        <v>858891</v>
      </c>
      <c r="I10" s="30">
        <v>9880983</v>
      </c>
      <c r="K10" s="30">
        <v>0</v>
      </c>
      <c r="M10" s="30">
        <v>9880983</v>
      </c>
    </row>
    <row r="11" spans="1:13" ht="21.75" customHeight="1">
      <c r="A11" s="7" t="s">
        <v>51</v>
      </c>
      <c r="C11" s="30">
        <v>0</v>
      </c>
      <c r="E11" s="30">
        <v>0</v>
      </c>
      <c r="G11" s="30">
        <v>0</v>
      </c>
      <c r="I11" s="30">
        <v>7384712333</v>
      </c>
      <c r="K11" s="30">
        <v>6518976</v>
      </c>
      <c r="M11" s="30">
        <v>7378193357</v>
      </c>
    </row>
    <row r="12" spans="1:13" ht="21.75" customHeight="1">
      <c r="A12" s="7" t="s">
        <v>52</v>
      </c>
      <c r="C12" s="30">
        <v>0</v>
      </c>
      <c r="E12" s="30">
        <v>0</v>
      </c>
      <c r="G12" s="30">
        <v>0</v>
      </c>
      <c r="I12" s="30">
        <v>525698654</v>
      </c>
      <c r="K12" s="30">
        <v>0</v>
      </c>
      <c r="M12" s="30">
        <v>525698654</v>
      </c>
    </row>
    <row r="13" spans="1:13" ht="21.75" customHeight="1">
      <c r="A13" s="7" t="s">
        <v>21</v>
      </c>
      <c r="C13" s="30">
        <v>4858449589</v>
      </c>
      <c r="E13" s="30">
        <v>-44345421</v>
      </c>
      <c r="G13" s="30">
        <v>4902795010</v>
      </c>
      <c r="I13" s="30">
        <v>47887671237</v>
      </c>
      <c r="K13" s="30">
        <v>0</v>
      </c>
      <c r="M13" s="30">
        <v>47887671237</v>
      </c>
    </row>
    <row r="14" spans="1:13" ht="21.75" customHeight="1">
      <c r="A14" s="7" t="s">
        <v>23</v>
      </c>
      <c r="C14" s="30">
        <v>4640445204</v>
      </c>
      <c r="E14" s="30">
        <v>0</v>
      </c>
      <c r="G14" s="30">
        <v>4640445204</v>
      </c>
      <c r="I14" s="30">
        <v>6133273064</v>
      </c>
      <c r="K14" s="30">
        <v>26295408</v>
      </c>
      <c r="M14" s="30">
        <v>6106977656</v>
      </c>
    </row>
    <row r="15" spans="1:13" ht="21.75" customHeight="1">
      <c r="A15" s="7" t="s">
        <v>24</v>
      </c>
      <c r="C15" s="30">
        <v>8978852738</v>
      </c>
      <c r="E15" s="30">
        <v>0</v>
      </c>
      <c r="G15" s="30">
        <v>8978852738</v>
      </c>
      <c r="I15" s="30">
        <v>10423097953</v>
      </c>
      <c r="K15" s="30">
        <v>31365165</v>
      </c>
      <c r="M15" s="30">
        <v>10391732788</v>
      </c>
    </row>
    <row r="16" spans="1:13" ht="21.75" customHeight="1">
      <c r="A16" s="7" t="s">
        <v>25</v>
      </c>
      <c r="C16" s="30">
        <v>3134555984</v>
      </c>
      <c r="E16" s="30">
        <v>5343600</v>
      </c>
      <c r="G16" s="30">
        <v>3129212384</v>
      </c>
      <c r="I16" s="30">
        <v>3134555984</v>
      </c>
      <c r="K16" s="30">
        <v>5343600</v>
      </c>
      <c r="M16" s="30">
        <v>3129212384</v>
      </c>
    </row>
    <row r="17" spans="1:13" ht="21.75" customHeight="1">
      <c r="A17" s="7" t="s">
        <v>26</v>
      </c>
      <c r="C17" s="30">
        <v>1973770488</v>
      </c>
      <c r="E17" s="30">
        <v>34962118</v>
      </c>
      <c r="G17" s="30">
        <v>1938808370</v>
      </c>
      <c r="I17" s="30">
        <v>1973770488</v>
      </c>
      <c r="K17" s="30">
        <v>34962118</v>
      </c>
      <c r="M17" s="30">
        <v>1938808370</v>
      </c>
    </row>
    <row r="18" spans="1:13" ht="21.75" customHeight="1">
      <c r="A18" s="9" t="s">
        <v>27</v>
      </c>
      <c r="C18" s="31">
        <v>883475406</v>
      </c>
      <c r="E18" s="31">
        <v>17044542</v>
      </c>
      <c r="G18" s="31">
        <v>866430864</v>
      </c>
      <c r="I18" s="31">
        <v>883475406</v>
      </c>
      <c r="K18" s="31">
        <v>17044542</v>
      </c>
      <c r="M18" s="31">
        <v>866430864</v>
      </c>
    </row>
    <row r="19" spans="1:13" ht="21.75" customHeight="1">
      <c r="A19" s="11" t="s">
        <v>28</v>
      </c>
      <c r="C19" s="32">
        <v>24505095846</v>
      </c>
      <c r="E19" s="32">
        <v>13004839</v>
      </c>
      <c r="G19" s="32">
        <v>24492091007</v>
      </c>
      <c r="I19" s="32">
        <v>92322343877</v>
      </c>
      <c r="K19" s="32">
        <v>148503293</v>
      </c>
      <c r="M19" s="32">
        <v>92173840584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rightToLeft="1" view="pageBreakPreview" zoomScale="110" zoomScaleNormal="100" zoomScaleSheetLayoutView="110" workbookViewId="0">
      <selection sqref="A1:G1"/>
    </sheetView>
  </sheetViews>
  <sheetFormatPr defaultRowHeight="12.75"/>
  <cols>
    <col min="1" max="1" width="5.140625" customWidth="1"/>
    <col min="2" max="2" width="52.28515625" customWidth="1"/>
    <col min="3" max="3" width="1.28515625" customWidth="1"/>
    <col min="4" max="4" width="19.42578125" style="27" customWidth="1"/>
    <col min="5" max="5" width="1.28515625" style="27" customWidth="1"/>
    <col min="6" max="6" width="19.42578125" style="27" customWidth="1"/>
    <col min="7" max="7" width="1.28515625" style="27" customWidth="1"/>
    <col min="8" max="8" width="0.28515625" customWidth="1"/>
  </cols>
  <sheetData>
    <row r="1" spans="1:7" ht="29.1" customHeight="1">
      <c r="A1" s="50" t="s">
        <v>0</v>
      </c>
      <c r="B1" s="50"/>
      <c r="C1" s="50"/>
      <c r="D1" s="50"/>
      <c r="E1" s="50"/>
      <c r="F1" s="50"/>
      <c r="G1" s="50"/>
    </row>
    <row r="2" spans="1:7" ht="21.75" customHeight="1">
      <c r="A2" s="50" t="s">
        <v>29</v>
      </c>
      <c r="B2" s="50"/>
      <c r="C2" s="50"/>
      <c r="D2" s="50"/>
      <c r="E2" s="50"/>
      <c r="F2" s="50"/>
      <c r="G2" s="50"/>
    </row>
    <row r="3" spans="1:7" ht="21.75" customHeight="1">
      <c r="A3" s="50" t="s">
        <v>2</v>
      </c>
      <c r="B3" s="50"/>
      <c r="C3" s="50"/>
      <c r="D3" s="50"/>
      <c r="E3" s="50"/>
      <c r="F3" s="50"/>
      <c r="G3" s="50"/>
    </row>
    <row r="4" spans="1:7" ht="14.45" customHeight="1"/>
    <row r="5" spans="1:7" ht="14.45" customHeight="1">
      <c r="A5" s="1" t="s">
        <v>46</v>
      </c>
      <c r="B5" s="51" t="s">
        <v>47</v>
      </c>
      <c r="C5" s="51"/>
      <c r="D5" s="51"/>
      <c r="E5" s="51"/>
      <c r="F5" s="51"/>
      <c r="G5" s="51"/>
    </row>
    <row r="6" spans="1:7" ht="14.45" customHeight="1">
      <c r="D6" s="2" t="s">
        <v>44</v>
      </c>
      <c r="F6" s="52" t="s">
        <v>45</v>
      </c>
      <c r="G6" s="52"/>
    </row>
    <row r="7" spans="1:7" ht="36.4" customHeight="1">
      <c r="A7" s="52" t="s">
        <v>48</v>
      </c>
      <c r="B7" s="52"/>
      <c r="D7" s="13" t="s">
        <v>49</v>
      </c>
      <c r="F7" s="13" t="s">
        <v>49</v>
      </c>
      <c r="G7" s="28"/>
    </row>
    <row r="8" spans="1:7" ht="21.75" customHeight="1">
      <c r="A8" s="54" t="s">
        <v>19</v>
      </c>
      <c r="B8" s="54"/>
      <c r="D8" s="29">
        <v>34687546</v>
      </c>
      <c r="F8" s="29">
        <v>289495442</v>
      </c>
    </row>
    <row r="9" spans="1:7" ht="21.75" customHeight="1">
      <c r="A9" s="55" t="s">
        <v>50</v>
      </c>
      <c r="B9" s="55"/>
      <c r="D9" s="30">
        <v>0</v>
      </c>
      <c r="F9" s="30">
        <v>13676712333</v>
      </c>
    </row>
    <row r="10" spans="1:7" ht="21.75" customHeight="1">
      <c r="A10" s="55" t="s">
        <v>20</v>
      </c>
      <c r="B10" s="55"/>
      <c r="D10" s="30">
        <v>858891</v>
      </c>
      <c r="F10" s="30">
        <v>9880983</v>
      </c>
    </row>
    <row r="11" spans="1:7" ht="21.75" customHeight="1">
      <c r="A11" s="55" t="s">
        <v>51</v>
      </c>
      <c r="B11" s="55"/>
      <c r="D11" s="30">
        <v>0</v>
      </c>
      <c r="F11" s="30">
        <v>7384712333</v>
      </c>
    </row>
    <row r="12" spans="1:7" ht="21.75" customHeight="1">
      <c r="A12" s="55" t="s">
        <v>52</v>
      </c>
      <c r="B12" s="55"/>
      <c r="D12" s="30">
        <v>0</v>
      </c>
      <c r="F12" s="30">
        <v>525698654</v>
      </c>
    </row>
    <row r="13" spans="1:7" ht="21.75" customHeight="1">
      <c r="A13" s="55" t="s">
        <v>21</v>
      </c>
      <c r="B13" s="55"/>
      <c r="D13" s="30">
        <v>4858449589</v>
      </c>
      <c r="F13" s="30">
        <v>47887671237</v>
      </c>
    </row>
    <row r="14" spans="1:7" ht="21.75" customHeight="1">
      <c r="A14" s="55" t="s">
        <v>23</v>
      </c>
      <c r="B14" s="55"/>
      <c r="D14" s="30">
        <v>4640445204</v>
      </c>
      <c r="F14" s="30">
        <v>6133273064</v>
      </c>
    </row>
    <row r="15" spans="1:7" ht="21.75" customHeight="1">
      <c r="A15" s="55" t="s">
        <v>24</v>
      </c>
      <c r="B15" s="55"/>
      <c r="D15" s="30">
        <v>8978852738</v>
      </c>
      <c r="F15" s="30">
        <v>10423097953</v>
      </c>
    </row>
    <row r="16" spans="1:7" ht="21.75" customHeight="1">
      <c r="A16" s="55" t="s">
        <v>25</v>
      </c>
      <c r="B16" s="55"/>
      <c r="D16" s="30">
        <v>3134555984</v>
      </c>
      <c r="F16" s="30">
        <v>3134555984</v>
      </c>
    </row>
    <row r="17" spans="1:6" ht="21.75" customHeight="1">
      <c r="A17" s="55" t="s">
        <v>26</v>
      </c>
      <c r="B17" s="55"/>
      <c r="D17" s="30">
        <v>1973770488</v>
      </c>
      <c r="F17" s="30">
        <v>1973770488</v>
      </c>
    </row>
    <row r="18" spans="1:6" ht="21.75" customHeight="1">
      <c r="A18" s="57" t="s">
        <v>27</v>
      </c>
      <c r="B18" s="57"/>
      <c r="D18" s="31">
        <v>883475406</v>
      </c>
      <c r="F18" s="31">
        <v>883475406</v>
      </c>
    </row>
    <row r="19" spans="1:6" ht="21.75" customHeight="1">
      <c r="A19" s="56" t="s">
        <v>28</v>
      </c>
      <c r="B19" s="56"/>
      <c r="D19" s="32">
        <v>24505095846</v>
      </c>
      <c r="F19" s="32">
        <v>92322343877</v>
      </c>
    </row>
  </sheetData>
  <mergeCells count="18">
    <mergeCell ref="A17:B17"/>
    <mergeCell ref="A18:B18"/>
    <mergeCell ref="A19:B19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G1"/>
    <mergeCell ref="A2:G2"/>
    <mergeCell ref="A3:G3"/>
    <mergeCell ref="B5:G5"/>
    <mergeCell ref="F6:G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zoomScale="130" zoomScaleNormal="100" zoomScaleSheetLayoutView="130" workbookViewId="0">
      <selection sqref="A1:F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50" t="s">
        <v>0</v>
      </c>
      <c r="B1" s="50"/>
      <c r="C1" s="50"/>
      <c r="D1" s="50"/>
      <c r="E1" s="50"/>
      <c r="F1" s="50"/>
    </row>
    <row r="2" spans="1:6" ht="21.75" customHeight="1">
      <c r="A2" s="50" t="s">
        <v>29</v>
      </c>
      <c r="B2" s="50"/>
      <c r="C2" s="50"/>
      <c r="D2" s="50"/>
      <c r="E2" s="50"/>
      <c r="F2" s="50"/>
    </row>
    <row r="3" spans="1:6" ht="21.75" customHeight="1">
      <c r="A3" s="50" t="s">
        <v>2</v>
      </c>
      <c r="B3" s="50"/>
      <c r="C3" s="50"/>
      <c r="D3" s="50"/>
      <c r="E3" s="50"/>
      <c r="F3" s="50"/>
    </row>
    <row r="4" spans="1:6" ht="14.45" customHeight="1"/>
    <row r="5" spans="1:6" ht="29.1" customHeight="1">
      <c r="A5" s="1" t="s">
        <v>53</v>
      </c>
      <c r="B5" s="51" t="s">
        <v>42</v>
      </c>
      <c r="C5" s="51"/>
      <c r="D5" s="51"/>
      <c r="E5" s="51"/>
      <c r="F5" s="51"/>
    </row>
    <row r="6" spans="1:6" ht="14.45" customHeight="1">
      <c r="D6" s="2" t="s">
        <v>44</v>
      </c>
      <c r="F6" s="2" t="s">
        <v>5</v>
      </c>
    </row>
    <row r="7" spans="1:6" ht="14.45" customHeight="1">
      <c r="A7" s="52" t="s">
        <v>42</v>
      </c>
      <c r="B7" s="52"/>
      <c r="D7" s="4" t="s">
        <v>16</v>
      </c>
      <c r="F7" s="4" t="s">
        <v>16</v>
      </c>
    </row>
    <row r="8" spans="1:6" ht="21.75" customHeight="1">
      <c r="A8" s="54" t="s">
        <v>42</v>
      </c>
      <c r="B8" s="54"/>
      <c r="D8" s="29">
        <v>0</v>
      </c>
      <c r="E8" s="27"/>
      <c r="F8" s="29">
        <v>18409124100</v>
      </c>
    </row>
    <row r="9" spans="1:6" ht="21.75" customHeight="1">
      <c r="A9" s="55" t="s">
        <v>54</v>
      </c>
      <c r="B9" s="55"/>
      <c r="D9" s="30">
        <v>0</v>
      </c>
      <c r="E9" s="27"/>
      <c r="F9" s="30">
        <v>60658696</v>
      </c>
    </row>
    <row r="10" spans="1:6" ht="21.75" customHeight="1">
      <c r="A10" s="57" t="s">
        <v>55</v>
      </c>
      <c r="B10" s="57"/>
      <c r="D10" s="31">
        <v>0</v>
      </c>
      <c r="E10" s="27"/>
      <c r="F10" s="31">
        <v>0</v>
      </c>
    </row>
    <row r="11" spans="1:6" ht="21.75" customHeight="1">
      <c r="A11" s="56" t="s">
        <v>28</v>
      </c>
      <c r="B11" s="56"/>
      <c r="D11" s="32">
        <v>0</v>
      </c>
      <c r="E11" s="27"/>
      <c r="F11" s="32">
        <v>18469782796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rightToLeft="1" view="pageBreakPreview" zoomScale="120" zoomScaleNormal="100" zoomScaleSheetLayoutView="120" workbookViewId="0">
      <selection sqref="A1:J1"/>
    </sheetView>
  </sheetViews>
  <sheetFormatPr defaultRowHeight="12.75"/>
  <cols>
    <col min="1" max="1" width="2.5703125" customWidth="1"/>
    <col min="2" max="2" width="51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7" hidden="1" customWidth="1"/>
  </cols>
  <sheetData>
    <row r="1" spans="1:13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3" ht="21.75" customHeight="1">
      <c r="A2" s="50" t="s">
        <v>29</v>
      </c>
      <c r="B2" s="50"/>
      <c r="C2" s="50"/>
      <c r="D2" s="50"/>
      <c r="E2" s="50"/>
      <c r="F2" s="50"/>
      <c r="G2" s="50"/>
      <c r="H2" s="50"/>
      <c r="I2" s="50"/>
      <c r="J2" s="50"/>
    </row>
    <row r="3" spans="1:13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</row>
    <row r="4" spans="1:13" ht="14.45" customHeight="1"/>
    <row r="5" spans="1:13" ht="29.1" customHeight="1">
      <c r="A5" s="1"/>
      <c r="B5" s="51"/>
      <c r="C5" s="51"/>
      <c r="D5" s="51"/>
      <c r="E5" s="51"/>
      <c r="F5" s="51"/>
      <c r="G5" s="51"/>
      <c r="H5" s="51"/>
      <c r="I5" s="51"/>
      <c r="J5" s="51"/>
    </row>
    <row r="6" spans="1:13" ht="14.45" customHeight="1"/>
    <row r="7" spans="1:13" ht="14.45" customHeight="1">
      <c r="A7" s="52" t="s">
        <v>30</v>
      </c>
      <c r="B7" s="52"/>
      <c r="D7" s="2" t="s">
        <v>31</v>
      </c>
      <c r="F7" s="2" t="s">
        <v>16</v>
      </c>
      <c r="H7" s="2" t="s">
        <v>32</v>
      </c>
      <c r="J7" s="2" t="s">
        <v>33</v>
      </c>
    </row>
    <row r="8" spans="1:13" ht="21.75" customHeight="1">
      <c r="A8" s="54" t="s">
        <v>34</v>
      </c>
      <c r="B8" s="54"/>
      <c r="D8" s="41" t="s">
        <v>35</v>
      </c>
      <c r="E8" s="27"/>
      <c r="F8" s="29">
        <v>0</v>
      </c>
      <c r="G8" s="27"/>
      <c r="H8" s="43">
        <v>0</v>
      </c>
      <c r="I8" s="27"/>
      <c r="J8" s="43">
        <v>0</v>
      </c>
    </row>
    <row r="9" spans="1:13" ht="21.75" customHeight="1">
      <c r="A9" s="55" t="s">
        <v>36</v>
      </c>
      <c r="B9" s="55"/>
      <c r="D9" s="33" t="s">
        <v>37</v>
      </c>
      <c r="E9" s="27"/>
      <c r="F9" s="30">
        <v>0</v>
      </c>
      <c r="G9" s="27"/>
      <c r="H9" s="44">
        <v>0</v>
      </c>
      <c r="I9" s="27"/>
      <c r="J9" s="44">
        <v>0</v>
      </c>
    </row>
    <row r="10" spans="1:13" ht="21.75" customHeight="1">
      <c r="A10" s="55" t="s">
        <v>38</v>
      </c>
      <c r="B10" s="55"/>
      <c r="D10" s="33" t="s">
        <v>39</v>
      </c>
      <c r="E10" s="27"/>
      <c r="F10" s="30">
        <v>0</v>
      </c>
      <c r="G10" s="27"/>
      <c r="H10" s="44">
        <v>0</v>
      </c>
      <c r="I10" s="27"/>
      <c r="J10" s="44">
        <v>0</v>
      </c>
    </row>
    <row r="11" spans="1:13" ht="21.75" customHeight="1">
      <c r="A11" s="55" t="s">
        <v>40</v>
      </c>
      <c r="B11" s="55"/>
      <c r="D11" s="33" t="s">
        <v>41</v>
      </c>
      <c r="E11" s="27"/>
      <c r="F11" s="30">
        <v>24505095846</v>
      </c>
      <c r="G11" s="27"/>
      <c r="H11" s="44">
        <v>1</v>
      </c>
      <c r="I11" s="27"/>
      <c r="J11" s="44">
        <f>F11/M11</f>
        <v>1.0150147169938917E-2</v>
      </c>
      <c r="M11" s="22">
        <v>2414260151673</v>
      </c>
    </row>
    <row r="12" spans="1:13" ht="21.75" customHeight="1">
      <c r="A12" s="57" t="s">
        <v>42</v>
      </c>
      <c r="B12" s="57"/>
      <c r="D12" s="42" t="s">
        <v>43</v>
      </c>
      <c r="E12" s="27"/>
      <c r="F12" s="31">
        <v>0</v>
      </c>
      <c r="G12" s="27"/>
      <c r="H12" s="45">
        <v>0</v>
      </c>
      <c r="I12" s="27"/>
      <c r="J12" s="45">
        <v>0</v>
      </c>
    </row>
    <row r="13" spans="1:13" ht="21.75" customHeight="1">
      <c r="A13" s="56" t="s">
        <v>28</v>
      </c>
      <c r="B13" s="56"/>
      <c r="D13" s="32"/>
      <c r="E13" s="27"/>
      <c r="F13" s="32">
        <f>F11</f>
        <v>24505095846</v>
      </c>
      <c r="G13" s="27"/>
      <c r="H13" s="46">
        <f>SUM(H8:H12)</f>
        <v>1</v>
      </c>
      <c r="I13" s="27"/>
      <c r="J13" s="46">
        <v>1.79</v>
      </c>
    </row>
    <row r="14" spans="1:13">
      <c r="D14" s="27"/>
      <c r="E14" s="27"/>
      <c r="F14" s="27"/>
      <c r="G14" s="27"/>
      <c r="H14" s="27"/>
      <c r="I14" s="27"/>
      <c r="J14" s="27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جلد</vt:lpstr>
      <vt:lpstr>سهام</vt:lpstr>
      <vt:lpstr>سپرده</vt:lpstr>
      <vt:lpstr>سود سپرده بانکی</vt:lpstr>
      <vt:lpstr>درآمد سپرده بانکی</vt:lpstr>
      <vt:lpstr>سایر درآمدها</vt:lpstr>
      <vt:lpstr>درآمد</vt:lpstr>
      <vt:lpstr>جلد!Print_Area</vt:lpstr>
      <vt:lpstr>درآمد!Print_Area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Mina Khalili</cp:lastModifiedBy>
  <dcterms:created xsi:type="dcterms:W3CDTF">2024-10-22T06:36:58Z</dcterms:created>
  <dcterms:modified xsi:type="dcterms:W3CDTF">2024-10-23T08:24:48Z</dcterms:modified>
</cp:coreProperties>
</file>