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کسیر\صورت وضعیت پرتفوی\"/>
    </mc:Choice>
  </mc:AlternateContent>
  <xr:revisionPtr revIDLastSave="0" documentId="13_ncr:1_{A7F02CCE-676E-4CA2-85B4-2FA19D8D57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جلد" sheetId="22" r:id="rId1"/>
    <sheet name="سهام" sheetId="2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4">'درآمد سپرده بانکی'!$A$1:$I$20</definedName>
    <definedName name="_xlnm.Print_Area" localSheetId="5">'سایر درآمدها'!$A$1:$G$11</definedName>
    <definedName name="_xlnm.Print_Area" localSheetId="2">سپرده!$A$1:$M$18</definedName>
    <definedName name="_xlnm.Print_Area" localSheetId="3">'سود سپرده بانکی'!$A$1:$N$20</definedName>
    <definedName name="_xlnm.Print_Area" localSheetId="1">سهام!$A$1:$AB$15</definedName>
  </definedNames>
  <calcPr calcId="181029"/>
</workbook>
</file>

<file path=xl/calcChain.xml><?xml version="1.0" encoding="utf-8"?>
<calcChain xmlns="http://schemas.openxmlformats.org/spreadsheetml/2006/main">
  <c r="X12" i="2" l="1"/>
  <c r="Z12" i="2" s="1"/>
  <c r="AB12" i="2" s="1"/>
  <c r="J12" i="2" l="1"/>
  <c r="J13" i="8"/>
  <c r="F13" i="8"/>
  <c r="M15" i="2"/>
  <c r="K15" i="2"/>
  <c r="I15" i="2"/>
  <c r="H15" i="2"/>
  <c r="X15" i="2" s="1"/>
  <c r="G15" i="2"/>
  <c r="U15" i="2" s="1"/>
  <c r="F15" i="2"/>
  <c r="X14" i="2"/>
  <c r="Z14" i="2" s="1"/>
  <c r="AB14" i="2" s="1"/>
  <c r="T14" i="2"/>
  <c r="J14" i="2"/>
  <c r="AA13" i="2"/>
  <c r="Y13" i="2"/>
  <c r="X13" i="2"/>
  <c r="Z13" i="2" s="1"/>
  <c r="AB13" i="2" s="1"/>
  <c r="T13" i="2"/>
  <c r="J13" i="2"/>
  <c r="AA11" i="2"/>
  <c r="Y11" i="2"/>
  <c r="X11" i="2"/>
  <c r="V11" i="2" s="1"/>
  <c r="J11" i="2"/>
  <c r="AA10" i="2"/>
  <c r="Y10" i="2"/>
  <c r="X10" i="2"/>
  <c r="T10" i="2"/>
  <c r="J10" i="2"/>
  <c r="AA9" i="2"/>
  <c r="AA15" i="2" s="1"/>
  <c r="Y9" i="2"/>
  <c r="X9" i="2"/>
  <c r="T9" i="2"/>
  <c r="J9" i="2"/>
  <c r="V13" i="2" l="1"/>
  <c r="V14" i="2"/>
  <c r="T15" i="2"/>
  <c r="Y15" i="2"/>
  <c r="V9" i="2"/>
  <c r="Z11" i="2"/>
  <c r="AB11" i="2" s="1"/>
  <c r="V10" i="2"/>
  <c r="J15" i="2"/>
  <c r="Z9" i="2"/>
  <c r="Z10" i="2"/>
  <c r="AB10" i="2" s="1"/>
  <c r="AB9" i="2" l="1"/>
  <c r="AB15" i="2" s="1"/>
  <c r="Z15" i="2"/>
</calcChain>
</file>

<file path=xl/sharedStrings.xml><?xml version="1.0" encoding="utf-8"?>
<sst xmlns="http://schemas.openxmlformats.org/spreadsheetml/2006/main" count="137" uniqueCount="74">
  <si>
    <t>صندوق سرمایه ‏گذاری خصوصی اکسیر زیست پارسیان</t>
  </si>
  <si>
    <t>صورت وضعیت پرتفوی</t>
  </si>
  <si>
    <t>برای ماه منتهی به 1403/10/30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</si>
  <si>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</si>
  <si>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</si>
  <si>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</si>
  <si>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</si>
  <si>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</si>
  <si>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</si>
  <si>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</si>
  <si>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</si>
  <si>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</si>
  <si>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</si>
  <si>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</si>
  <si>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</si>
  <si>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</si>
  <si>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</si>
  <si>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</si>
  <si>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</si>
  <si>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 209.8100.15206555.1</t>
  </si>
  <si>
    <t>0.39%</t>
  </si>
  <si>
    <t>سپرده کوتاه مدت بانک خاورمیانه سعادت آباد  100610810707075396</t>
  </si>
  <si>
    <t>0.05%</t>
  </si>
  <si>
    <t>سپرده کوتاه مدت بانک گردشگری توحید 129.71.1310369.1</t>
  </si>
  <si>
    <t>0.28%</t>
  </si>
  <si>
    <t>سپرده بلند مدت بانک گردشگری توحید 129.333.1310369.1</t>
  </si>
  <si>
    <t>6.93%</t>
  </si>
  <si>
    <t>سپرده بلند مدت بانک گردشگری توحید 129.333.1310369.2</t>
  </si>
  <si>
    <t>13.41%</t>
  </si>
  <si>
    <t>سپرده بلند مدت بانک گردشگری توحید 129.333.1310369.3</t>
  </si>
  <si>
    <t>5.20%</t>
  </si>
  <si>
    <t>سپرده بلند مدت بانک پاسارگاد الوند 209.303.15206555.1</t>
  </si>
  <si>
    <t>6.57%</t>
  </si>
  <si>
    <t>سپرده بلند مدت بانک گردشگری توحید 129.333.1310369.4</t>
  </si>
  <si>
    <t>7.12%</t>
  </si>
  <si>
    <t>سپرده بلند مدت بانک گردشگری توحید 129.333.1310369.5</t>
  </si>
  <si>
    <t>2.30%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</si>
  <si>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</si>
  <si>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</si>
  <si>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</si>
  <si>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</si>
  <si>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</si>
  <si>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</si>
  <si>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</si>
  <si>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</si>
  <si>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</si>
  <si>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</si>
  <si>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</si>
  <si>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</si>
  <si>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</si>
  <si>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</si>
  <si>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</si>
  <si>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</si>
  <si>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</si>
  <si>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</si>
  <si>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</si>
  <si>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</si>
  <si>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پاسارگاد الوند 209.307.15206555.1</t>
  </si>
  <si>
    <t>سپرده بلند مدت بانک پاسارگاد الوند 209.307.15206555.2</t>
  </si>
  <si>
    <t>سپرده بلند مدت بانک پاسارگاد الوند 209.307.15206555.3</t>
  </si>
  <si>
    <t>سپرده بلند مدت بانک پاسارگاد الوند 209.307.15206555.4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</si>
  <si>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</si>
  <si>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</si>
  <si>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</si>
  <si>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</si>
  <si>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</si>
  <si>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</si>
  <si>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30 دی ماه 1403</t>
  </si>
  <si>
    <t>شرکت نیواد فارمد سلامت</t>
  </si>
  <si>
    <t>شرکت طبیب درمان پژوهش قلب</t>
  </si>
  <si>
    <t>شرکت آترا زیست آرای</t>
  </si>
  <si>
    <t>پیش پرداخت سرمایه گذاری ویرا واکسن شایا</t>
  </si>
  <si>
    <t>پیش پرداخت شرکت مهر فناوری نوین مام</t>
  </si>
  <si>
    <t>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</si>
</sst>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0"/>
      <color rgb="FF000000"/>
      <name val="Arial"/>
      <charset val="1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color rgb="FF000000"/>
      <name val="IRANSans"/>
      <family val="2"/>
    </font>
    <font>
      <sz val="10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 applyAlignment="1">
      <alignment horizontal="left"/>
    </xf>
    <xf numFmtId="0" fontId="2" fillId="0" borderId="0" xfId="2"/>
    <xf numFmtId="0" fontId="4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2" applyFont="1"/>
    <xf numFmtId="164" fontId="7" fillId="0" borderId="2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6" fillId="0" borderId="0" xfId="1" applyFont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164" fontId="7" fillId="0" borderId="0" xfId="2" applyNumberFormat="1" applyFont="1" applyAlignment="1">
      <alignment horizontal="center" vertical="center" readingOrder="2"/>
    </xf>
    <xf numFmtId="164" fontId="7" fillId="0" borderId="6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9" fontId="6" fillId="0" borderId="0" xfId="0" applyNumberFormat="1" applyFont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0" fontId="1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9" fontId="6" fillId="0" borderId="6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164" fontId="7" fillId="0" borderId="0" xfId="2" applyNumberFormat="1" applyFont="1" applyFill="1" applyAlignment="1">
      <alignment horizontal="center" vertical="center"/>
    </xf>
    <xf numFmtId="0" fontId="7" fillId="0" borderId="0" xfId="2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0"/>
  <sheetViews>
    <sheetView rightToLeft="1" tabSelected="1" view="pageBreakPreview" zoomScaleNormal="100" zoomScaleSheetLayoutView="100" workbookViewId="0">
      <selection activeCell="A4" sqref="A4:I4"/>
    </sheetView>
  </sheetViews>
  <sheetFormatPr defaultColWidth="8.85546875" defaultRowHeight="15"/>
  <cols>
    <col min="1" max="1" width="8.85546875" style="1" customWidth="1"/>
    <col min="2" max="6" width="8.85546875" style="1"/>
    <col min="7" max="7" width="8.85546875" style="1" customWidth="1"/>
    <col min="8" max="16384" width="8.85546875" style="1"/>
  </cols>
  <sheetData>
    <row r="4" spans="1:9" ht="159" customHeight="1">
      <c r="A4" s="41" t="s">
        <v>66</v>
      </c>
      <c r="B4" s="41"/>
      <c r="C4" s="41"/>
      <c r="D4" s="41"/>
      <c r="E4" s="41"/>
      <c r="F4" s="41"/>
      <c r="G4" s="41"/>
      <c r="H4" s="41"/>
      <c r="I4" s="41"/>
    </row>
    <row r="5" spans="1:9" ht="58.5" customHeight="1">
      <c r="A5" s="3"/>
      <c r="B5" s="3"/>
      <c r="C5" s="3"/>
      <c r="D5" s="3"/>
      <c r="E5" s="3"/>
      <c r="F5" s="3"/>
      <c r="G5" s="3"/>
      <c r="H5" s="2"/>
    </row>
    <row r="6" spans="1:9" ht="91.5" customHeight="1">
      <c r="A6" s="3"/>
      <c r="B6" s="3"/>
      <c r="C6" s="3"/>
      <c r="D6" s="3"/>
      <c r="E6" s="3"/>
      <c r="F6" s="3"/>
      <c r="G6" s="3"/>
      <c r="H6" s="2"/>
    </row>
    <row r="7" spans="1:9" ht="76.5">
      <c r="A7" s="3"/>
      <c r="B7" s="3"/>
      <c r="C7" s="3"/>
      <c r="D7" s="3"/>
      <c r="E7" s="3"/>
      <c r="F7" s="3"/>
      <c r="G7" s="3"/>
      <c r="H7" s="2"/>
    </row>
    <row r="8" spans="1:9" ht="108" customHeight="1">
      <c r="A8" s="3"/>
      <c r="B8" s="3"/>
      <c r="C8" s="3"/>
      <c r="D8" s="3"/>
      <c r="E8" s="3"/>
      <c r="F8" s="3"/>
      <c r="G8" s="3"/>
      <c r="H8" s="2"/>
    </row>
    <row r="10" spans="1:9" ht="30" customHeight="1">
      <c r="A10" s="42" t="s">
        <v>67</v>
      </c>
      <c r="B10" s="42"/>
      <c r="C10" s="42"/>
      <c r="D10" s="42"/>
      <c r="E10" s="42"/>
      <c r="F10" s="42"/>
      <c r="G10" s="42"/>
      <c r="H10" s="42"/>
      <c r="I10" s="42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5"/>
  <sheetViews>
    <sheetView rightToLeft="1" view="pageBreakPreview" zoomScale="90" zoomScaleNormal="100" zoomScaleSheetLayoutView="90" workbookViewId="0">
      <selection sqref="A1:AB1"/>
    </sheetView>
  </sheetViews>
  <sheetFormatPr defaultRowHeight="12.75"/>
  <cols>
    <col min="1" max="2" width="2.5703125" customWidth="1"/>
    <col min="3" max="3" width="28" customWidth="1"/>
    <col min="4" max="5" width="1.28515625" customWidth="1"/>
    <col min="6" max="6" width="14.140625" customWidth="1"/>
    <col min="7" max="7" width="1.28515625" customWidth="1"/>
    <col min="8" max="8" width="21" customWidth="1"/>
    <col min="9" max="9" width="1.28515625" customWidth="1"/>
    <col min="10" max="10" width="19.710937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0.28515625" customWidth="1"/>
    <col min="25" max="25" width="1.28515625" customWidth="1"/>
    <col min="26" max="26" width="22" customWidth="1"/>
    <col min="27" max="27" width="1.28515625" customWidth="1"/>
    <col min="28" max="28" width="25.28515625" customWidth="1"/>
    <col min="29" max="29" width="18.7109375" hidden="1" customWidth="1"/>
  </cols>
  <sheetData>
    <row r="1" spans="1:29" ht="29.1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21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9" ht="21.75" customHeight="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9" ht="14.45" customHeight="1">
      <c r="A4" s="2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9" ht="14.4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9" ht="14.45" customHeight="1">
      <c r="A6" s="19"/>
      <c r="B6" s="19"/>
      <c r="C6" s="19"/>
      <c r="D6" s="19"/>
      <c r="E6" s="19"/>
      <c r="F6" s="45" t="s">
        <v>3</v>
      </c>
      <c r="G6" s="45"/>
      <c r="H6" s="45"/>
      <c r="I6" s="45"/>
      <c r="J6" s="45"/>
      <c r="K6" s="19"/>
      <c r="L6" s="45" t="s">
        <v>4</v>
      </c>
      <c r="M6" s="45"/>
      <c r="N6" s="45"/>
      <c r="O6" s="45"/>
      <c r="P6" s="45"/>
      <c r="Q6" s="45"/>
      <c r="R6" s="45"/>
      <c r="S6" s="19"/>
      <c r="T6" s="45" t="s">
        <v>5</v>
      </c>
      <c r="U6" s="45"/>
      <c r="V6" s="45"/>
      <c r="W6" s="45"/>
      <c r="X6" s="45"/>
      <c r="Y6" s="45"/>
      <c r="Z6" s="45"/>
      <c r="AA6" s="45"/>
      <c r="AB6" s="45"/>
    </row>
    <row r="7" spans="1:29" ht="14.45" customHeight="1">
      <c r="A7" s="19"/>
      <c r="B7" s="19"/>
      <c r="C7" s="19"/>
      <c r="D7" s="19"/>
      <c r="E7" s="19"/>
      <c r="F7" s="25"/>
      <c r="G7" s="25"/>
      <c r="H7" s="25"/>
      <c r="I7" s="25"/>
      <c r="J7" s="25"/>
      <c r="K7" s="19"/>
      <c r="L7" s="46" t="s">
        <v>6</v>
      </c>
      <c r="M7" s="46"/>
      <c r="N7" s="46"/>
      <c r="O7" s="25"/>
      <c r="P7" s="46" t="s">
        <v>7</v>
      </c>
      <c r="Q7" s="46"/>
      <c r="R7" s="46"/>
      <c r="S7" s="19"/>
      <c r="T7" s="25"/>
      <c r="U7" s="25"/>
      <c r="V7" s="25"/>
      <c r="W7" s="25"/>
      <c r="X7" s="25"/>
      <c r="Y7" s="25"/>
      <c r="Z7" s="25"/>
      <c r="AA7" s="25"/>
      <c r="AB7" s="25"/>
    </row>
    <row r="8" spans="1:29" ht="14.45" customHeight="1">
      <c r="A8" s="45" t="s">
        <v>8</v>
      </c>
      <c r="B8" s="45"/>
      <c r="C8" s="45"/>
      <c r="D8" s="19"/>
      <c r="E8" s="45" t="s">
        <v>9</v>
      </c>
      <c r="F8" s="45"/>
      <c r="G8" s="19"/>
      <c r="H8" s="24" t="s">
        <v>10</v>
      </c>
      <c r="I8" s="19"/>
      <c r="J8" s="24" t="s">
        <v>11</v>
      </c>
      <c r="K8" s="19"/>
      <c r="L8" s="39" t="s">
        <v>9</v>
      </c>
      <c r="M8" s="25"/>
      <c r="N8" s="39" t="s">
        <v>10</v>
      </c>
      <c r="O8" s="19"/>
      <c r="P8" s="39" t="s">
        <v>9</v>
      </c>
      <c r="Q8" s="25"/>
      <c r="R8" s="39" t="s">
        <v>12</v>
      </c>
      <c r="S8" s="19"/>
      <c r="T8" s="24" t="s">
        <v>9</v>
      </c>
      <c r="U8" s="19"/>
      <c r="V8" s="24" t="s">
        <v>13</v>
      </c>
      <c r="W8" s="19"/>
      <c r="X8" s="24" t="s">
        <v>10</v>
      </c>
      <c r="Y8" s="19"/>
      <c r="Z8" s="24" t="s">
        <v>11</v>
      </c>
      <c r="AA8" s="19"/>
      <c r="AB8" s="24" t="s">
        <v>14</v>
      </c>
    </row>
    <row r="9" spans="1:29" s="4" customFormat="1" ht="18.75">
      <c r="C9" s="5" t="s">
        <v>68</v>
      </c>
      <c r="F9" s="6">
        <v>13847040</v>
      </c>
      <c r="G9" s="7"/>
      <c r="H9" s="8">
        <v>400000000000</v>
      </c>
      <c r="I9" s="7"/>
      <c r="J9" s="8">
        <f>H9</f>
        <v>400000000000</v>
      </c>
      <c r="K9" s="7"/>
      <c r="L9" s="7">
        <v>0</v>
      </c>
      <c r="M9" s="7"/>
      <c r="N9" s="7">
        <v>0</v>
      </c>
      <c r="O9" s="7"/>
      <c r="P9" s="7">
        <v>0</v>
      </c>
      <c r="Q9" s="7"/>
      <c r="R9" s="7">
        <v>0</v>
      </c>
      <c r="S9" s="7"/>
      <c r="T9" s="6">
        <f>F9</f>
        <v>13847040</v>
      </c>
      <c r="U9" s="7"/>
      <c r="V9" s="9">
        <f>X9/T9</f>
        <v>28887.040118321318</v>
      </c>
      <c r="X9" s="8">
        <f t="shared" ref="X9:X15" si="0">H9</f>
        <v>400000000000</v>
      </c>
      <c r="Y9" s="10">
        <f>H9</f>
        <v>400000000000</v>
      </c>
      <c r="Z9" s="8">
        <f t="shared" ref="Z9:Z14" si="1">X9</f>
        <v>400000000000</v>
      </c>
      <c r="AA9" s="11" t="e">
        <f>#REF!/AC9</f>
        <v>#REF!</v>
      </c>
      <c r="AB9" s="11">
        <f>Z9/AC9</f>
        <v>0.15854568720843878</v>
      </c>
      <c r="AC9" s="22">
        <v>2522932077453</v>
      </c>
    </row>
    <row r="10" spans="1:29" s="4" customFormat="1" ht="18.75">
      <c r="C10" s="5" t="s">
        <v>69</v>
      </c>
      <c r="F10" s="8">
        <v>68727</v>
      </c>
      <c r="G10" s="7"/>
      <c r="H10" s="8">
        <v>420000000000</v>
      </c>
      <c r="I10" s="7"/>
      <c r="J10" s="8">
        <f>H10</f>
        <v>420000000000</v>
      </c>
      <c r="K10" s="7"/>
      <c r="L10" s="7">
        <v>0</v>
      </c>
      <c r="M10" s="7"/>
      <c r="N10" s="7">
        <v>0</v>
      </c>
      <c r="O10" s="7"/>
      <c r="P10" s="7">
        <v>0</v>
      </c>
      <c r="Q10" s="7"/>
      <c r="R10" s="7">
        <v>0</v>
      </c>
      <c r="S10" s="7"/>
      <c r="T10" s="8">
        <f>F10</f>
        <v>68727</v>
      </c>
      <c r="U10" s="7"/>
      <c r="V10" s="9">
        <f t="shared" ref="V10:V14" si="2">X10/T10</f>
        <v>6111135.3616482606</v>
      </c>
      <c r="X10" s="8">
        <f t="shared" si="0"/>
        <v>420000000000</v>
      </c>
      <c r="Y10" s="10">
        <f>H10</f>
        <v>420000000000</v>
      </c>
      <c r="Z10" s="8">
        <f t="shared" si="1"/>
        <v>420000000000</v>
      </c>
      <c r="AA10" s="11" t="e">
        <f>#REF!/AC10</f>
        <v>#REF!</v>
      </c>
      <c r="AB10" s="11">
        <f t="shared" ref="AB10:AB14" si="3">Z10/AC10</f>
        <v>0.16647297156886073</v>
      </c>
      <c r="AC10" s="22">
        <v>2522932077453</v>
      </c>
    </row>
    <row r="11" spans="1:29" s="4" customFormat="1" ht="18.75">
      <c r="C11" s="53" t="s">
        <v>70</v>
      </c>
      <c r="D11" s="54"/>
      <c r="E11" s="54"/>
      <c r="F11" s="52">
        <v>270000</v>
      </c>
      <c r="G11" s="55"/>
      <c r="H11" s="52">
        <v>219375000000</v>
      </c>
      <c r="I11" s="55"/>
      <c r="J11" s="52">
        <f t="shared" ref="J11:J14" si="4">H11</f>
        <v>219375000000</v>
      </c>
      <c r="K11" s="55"/>
      <c r="L11" s="55">
        <v>0</v>
      </c>
      <c r="M11" s="55"/>
      <c r="N11" s="7">
        <v>0</v>
      </c>
      <c r="O11" s="7"/>
      <c r="P11" s="7">
        <v>0</v>
      </c>
      <c r="Q11" s="7"/>
      <c r="R11" s="7">
        <v>0</v>
      </c>
      <c r="S11" s="7"/>
      <c r="T11" s="8">
        <v>270000</v>
      </c>
      <c r="U11" s="7"/>
      <c r="V11" s="9">
        <f t="shared" si="2"/>
        <v>812500</v>
      </c>
      <c r="X11" s="8">
        <f t="shared" si="0"/>
        <v>219375000000</v>
      </c>
      <c r="Y11" s="10">
        <f>H11</f>
        <v>219375000000</v>
      </c>
      <c r="Z11" s="8">
        <f t="shared" si="1"/>
        <v>219375000000</v>
      </c>
      <c r="AA11" s="11" t="e">
        <f>#REF!/AC11</f>
        <v>#REF!</v>
      </c>
      <c r="AB11" s="11">
        <f t="shared" si="3"/>
        <v>8.6952400328378143E-2</v>
      </c>
      <c r="AC11" s="22">
        <v>2522932077453</v>
      </c>
    </row>
    <row r="12" spans="1:29" s="4" customFormat="1" ht="18.75">
      <c r="C12" s="53" t="s">
        <v>73</v>
      </c>
      <c r="D12" s="54"/>
      <c r="E12" s="54"/>
      <c r="F12" s="52">
        <v>1000000</v>
      </c>
      <c r="G12" s="55"/>
      <c r="H12" s="52">
        <v>52000000000</v>
      </c>
      <c r="I12" s="55"/>
      <c r="J12" s="52">
        <f>H12</f>
        <v>52000000000</v>
      </c>
      <c r="K12" s="55"/>
      <c r="L12" s="55"/>
      <c r="M12" s="55"/>
      <c r="N12" s="7"/>
      <c r="O12" s="7"/>
      <c r="P12" s="7"/>
      <c r="Q12" s="7"/>
      <c r="R12" s="7"/>
      <c r="S12" s="7"/>
      <c r="T12" s="8">
        <v>1000000</v>
      </c>
      <c r="U12" s="7"/>
      <c r="V12" s="9">
        <v>52000</v>
      </c>
      <c r="X12" s="8">
        <f>H12</f>
        <v>52000000000</v>
      </c>
      <c r="Y12" s="10"/>
      <c r="Z12" s="8">
        <f t="shared" si="1"/>
        <v>52000000000</v>
      </c>
      <c r="AA12" s="11"/>
      <c r="AB12" s="11">
        <f t="shared" si="3"/>
        <v>2.0610939337097043E-2</v>
      </c>
      <c r="AC12" s="22">
        <v>2522932077453</v>
      </c>
    </row>
    <row r="13" spans="1:29" s="4" customFormat="1" ht="18.75">
      <c r="C13" s="53" t="s">
        <v>71</v>
      </c>
      <c r="D13" s="54"/>
      <c r="E13" s="54"/>
      <c r="F13" s="52">
        <v>1</v>
      </c>
      <c r="G13" s="55"/>
      <c r="H13" s="52">
        <v>135000000000</v>
      </c>
      <c r="I13" s="55"/>
      <c r="J13" s="52">
        <f t="shared" si="4"/>
        <v>135000000000</v>
      </c>
      <c r="K13" s="55"/>
      <c r="L13" s="55">
        <v>0</v>
      </c>
      <c r="M13" s="55"/>
      <c r="N13" s="7">
        <v>0</v>
      </c>
      <c r="O13" s="7"/>
      <c r="P13" s="7">
        <v>0</v>
      </c>
      <c r="Q13" s="7"/>
      <c r="R13" s="7">
        <v>0</v>
      </c>
      <c r="S13" s="7"/>
      <c r="T13" s="13">
        <f>F13</f>
        <v>1</v>
      </c>
      <c r="U13" s="7"/>
      <c r="V13" s="9">
        <f t="shared" si="2"/>
        <v>135000000000</v>
      </c>
      <c r="X13" s="8">
        <f t="shared" si="0"/>
        <v>135000000000</v>
      </c>
      <c r="Y13" s="10">
        <f>H13</f>
        <v>135000000000</v>
      </c>
      <c r="Z13" s="8">
        <f t="shared" si="1"/>
        <v>135000000000</v>
      </c>
      <c r="AA13" s="11" t="e">
        <f>#REF!/AC13</f>
        <v>#REF!</v>
      </c>
      <c r="AB13" s="11">
        <f t="shared" si="3"/>
        <v>5.3509169432848093E-2</v>
      </c>
      <c r="AC13" s="22">
        <v>2522932077453</v>
      </c>
    </row>
    <row r="14" spans="1:29" s="4" customFormat="1" ht="19.5" thickBot="1">
      <c r="C14" s="5" t="s">
        <v>72</v>
      </c>
      <c r="F14" s="14">
        <v>1</v>
      </c>
      <c r="G14" s="7"/>
      <c r="H14" s="14">
        <v>200000000000</v>
      </c>
      <c r="I14" s="7"/>
      <c r="J14" s="14">
        <f t="shared" si="4"/>
        <v>200000000000</v>
      </c>
      <c r="K14" s="7"/>
      <c r="L14" s="15">
        <v>0</v>
      </c>
      <c r="M14" s="7"/>
      <c r="N14" s="15">
        <v>0</v>
      </c>
      <c r="O14" s="7"/>
      <c r="P14" s="15">
        <v>0</v>
      </c>
      <c r="Q14" s="7"/>
      <c r="R14" s="15">
        <v>0</v>
      </c>
      <c r="S14" s="7"/>
      <c r="T14" s="14">
        <f>F14</f>
        <v>1</v>
      </c>
      <c r="U14" s="7"/>
      <c r="V14" s="16">
        <f t="shared" si="2"/>
        <v>200000000000</v>
      </c>
      <c r="X14" s="14">
        <f t="shared" si="0"/>
        <v>200000000000</v>
      </c>
      <c r="Y14" s="10"/>
      <c r="Z14" s="14">
        <f t="shared" si="1"/>
        <v>200000000000</v>
      </c>
      <c r="AA14" s="17"/>
      <c r="AB14" s="40">
        <f t="shared" si="3"/>
        <v>7.9272843604219392E-2</v>
      </c>
      <c r="AC14" s="22">
        <v>2522932077453</v>
      </c>
    </row>
    <row r="15" spans="1:29" s="4" customFormat="1" ht="19.5" thickTop="1">
      <c r="F15" s="8">
        <f>SUM(F9:F14)</f>
        <v>15185769</v>
      </c>
      <c r="G15" s="8">
        <f t="shared" ref="G15:K15" si="5">SUM(G9:G14)</f>
        <v>0</v>
      </c>
      <c r="H15" s="8">
        <f>SUM(H9:H14)</f>
        <v>1426375000000</v>
      </c>
      <c r="I15" s="8">
        <f t="shared" si="5"/>
        <v>0</v>
      </c>
      <c r="J15" s="8">
        <f t="shared" si="5"/>
        <v>1426375000000</v>
      </c>
      <c r="K15" s="8">
        <f t="shared" si="5"/>
        <v>0</v>
      </c>
      <c r="L15" s="7">
        <v>0</v>
      </c>
      <c r="M15" s="8">
        <f>SUM(M9:M14)</f>
        <v>0</v>
      </c>
      <c r="N15" s="7">
        <v>0</v>
      </c>
      <c r="O15" s="7"/>
      <c r="P15" s="7">
        <v>0</v>
      </c>
      <c r="Q15" s="7"/>
      <c r="R15" s="7">
        <v>0</v>
      </c>
      <c r="S15" s="7"/>
      <c r="T15" s="8">
        <f>SUM(T9:T14)</f>
        <v>15185769</v>
      </c>
      <c r="U15" s="8">
        <f>G15</f>
        <v>0</v>
      </c>
      <c r="V15" s="9"/>
      <c r="X15" s="8">
        <f t="shared" si="0"/>
        <v>1426375000000</v>
      </c>
      <c r="Y15" s="8">
        <f>SUM(Y9:Y14)</f>
        <v>1174375000000</v>
      </c>
      <c r="Z15" s="8">
        <f>SUM(Z9:Z14)</f>
        <v>1426375000000</v>
      </c>
      <c r="AA15" s="12" t="e">
        <f t="shared" ref="AA15" si="6">SUM(AA9:AA14)</f>
        <v>#REF!</v>
      </c>
      <c r="AB15" s="12">
        <f>SUM(AB9:AB14)</f>
        <v>0.56536401147984228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"/>
  <sheetViews>
    <sheetView rightToLeft="1" view="pageBreakPreview" zoomScale="120" zoomScaleNormal="100" zoomScaleSheetLayoutView="120" workbookViewId="0">
      <selection sqref="A1:L1"/>
    </sheetView>
  </sheetViews>
  <sheetFormatPr defaultColWidth="9.140625" defaultRowHeight="15.75"/>
  <cols>
    <col min="1" max="1" width="5.140625" style="19" customWidth="1"/>
    <col min="2" max="2" width="45.85546875" style="19" customWidth="1"/>
    <col min="3" max="3" width="1.28515625" style="19" customWidth="1"/>
    <col min="4" max="4" width="21.5703125" style="19" customWidth="1"/>
    <col min="5" max="5" width="1.28515625" style="19" customWidth="1"/>
    <col min="6" max="6" width="17.85546875" style="19" customWidth="1"/>
    <col min="7" max="7" width="1.28515625" style="19" customWidth="1"/>
    <col min="8" max="8" width="21.28515625" style="19" customWidth="1"/>
    <col min="9" max="9" width="1.28515625" style="19" customWidth="1"/>
    <col min="10" max="10" width="19.85546875" style="19" customWidth="1"/>
    <col min="11" max="11" width="1.28515625" style="19" customWidth="1"/>
    <col min="12" max="12" width="19.42578125" style="19" customWidth="1"/>
    <col min="13" max="13" width="0.28515625" style="19" customWidth="1"/>
    <col min="14" max="16384" width="9.140625" style="19"/>
  </cols>
  <sheetData>
    <row r="1" spans="1:12" ht="29.1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1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4.45" customHeight="1"/>
    <row r="5" spans="1:12" ht="14.45" customHeight="1">
      <c r="A5" s="2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4.45" customHeight="1">
      <c r="D6" s="24" t="s">
        <v>3</v>
      </c>
      <c r="F6" s="47" t="s">
        <v>4</v>
      </c>
      <c r="G6" s="47"/>
      <c r="H6" s="47"/>
      <c r="J6" s="24" t="s">
        <v>5</v>
      </c>
    </row>
    <row r="7" spans="1:12" ht="14.45" customHeight="1">
      <c r="D7" s="25"/>
      <c r="F7" s="25"/>
      <c r="G7" s="25"/>
      <c r="H7" s="25"/>
      <c r="J7" s="25"/>
    </row>
    <row r="8" spans="1:12" ht="14.45" customHeight="1">
      <c r="A8" s="47" t="s">
        <v>15</v>
      </c>
      <c r="B8" s="47"/>
      <c r="D8" s="24" t="s">
        <v>16</v>
      </c>
      <c r="F8" s="24" t="s">
        <v>17</v>
      </c>
      <c r="H8" s="24" t="s">
        <v>18</v>
      </c>
      <c r="J8" s="24" t="s">
        <v>16</v>
      </c>
      <c r="L8" s="24" t="s">
        <v>14</v>
      </c>
    </row>
    <row r="9" spans="1:12" ht="21.75" customHeight="1">
      <c r="A9" s="48" t="s">
        <v>19</v>
      </c>
      <c r="B9" s="48"/>
      <c r="D9" s="26">
        <v>26307255661</v>
      </c>
      <c r="F9" s="26">
        <v>140544917340</v>
      </c>
      <c r="H9" s="26">
        <v>157001608000</v>
      </c>
      <c r="J9" s="26">
        <v>9850565001</v>
      </c>
      <c r="L9" s="27" t="s">
        <v>20</v>
      </c>
    </row>
    <row r="10" spans="1:12" ht="21.75" customHeight="1">
      <c r="A10" s="49" t="s">
        <v>21</v>
      </c>
      <c r="B10" s="49"/>
      <c r="D10" s="28">
        <v>213401071</v>
      </c>
      <c r="F10" s="28">
        <v>212300874594</v>
      </c>
      <c r="H10" s="28">
        <v>211332241429</v>
      </c>
      <c r="J10" s="28">
        <v>1182034236</v>
      </c>
      <c r="L10" s="29" t="s">
        <v>22</v>
      </c>
    </row>
    <row r="11" spans="1:12" ht="21.75" customHeight="1">
      <c r="A11" s="49" t="s">
        <v>23</v>
      </c>
      <c r="B11" s="49"/>
      <c r="D11" s="28">
        <v>40015679410</v>
      </c>
      <c r="F11" s="28">
        <v>22405806158</v>
      </c>
      <c r="H11" s="28">
        <v>55301104000</v>
      </c>
      <c r="J11" s="28">
        <v>7120381568</v>
      </c>
      <c r="L11" s="29" t="s">
        <v>24</v>
      </c>
    </row>
    <row r="12" spans="1:12" ht="21.75" customHeight="1">
      <c r="A12" s="49" t="s">
        <v>25</v>
      </c>
      <c r="B12" s="49"/>
      <c r="D12" s="28">
        <v>174840000000</v>
      </c>
      <c r="F12" s="28">
        <v>4490753423</v>
      </c>
      <c r="H12" s="28">
        <v>4490753423</v>
      </c>
      <c r="J12" s="28">
        <v>174840000000</v>
      </c>
      <c r="L12" s="29" t="s">
        <v>26</v>
      </c>
    </row>
    <row r="13" spans="1:12" ht="21.75" customHeight="1">
      <c r="A13" s="49" t="s">
        <v>27</v>
      </c>
      <c r="B13" s="49"/>
      <c r="D13" s="28">
        <v>338300000000</v>
      </c>
      <c r="F13" s="28">
        <v>8689212327</v>
      </c>
      <c r="H13" s="28">
        <v>8689212327</v>
      </c>
      <c r="J13" s="28">
        <v>338300000000</v>
      </c>
      <c r="L13" s="29" t="s">
        <v>28</v>
      </c>
    </row>
    <row r="14" spans="1:12" ht="21.75" customHeight="1">
      <c r="A14" s="49" t="s">
        <v>29</v>
      </c>
      <c r="B14" s="49"/>
      <c r="D14" s="28">
        <v>131114000000</v>
      </c>
      <c r="F14" s="28">
        <v>3367654108</v>
      </c>
      <c r="H14" s="28">
        <v>3367654108</v>
      </c>
      <c r="J14" s="28">
        <v>131114000000</v>
      </c>
      <c r="L14" s="29" t="s">
        <v>30</v>
      </c>
    </row>
    <row r="15" spans="1:12" ht="21.75" customHeight="1">
      <c r="A15" s="49" t="s">
        <v>31</v>
      </c>
      <c r="B15" s="49"/>
      <c r="D15" s="28">
        <v>301000000000</v>
      </c>
      <c r="F15" s="28">
        <v>5422882194</v>
      </c>
      <c r="H15" s="28">
        <v>140542882194</v>
      </c>
      <c r="J15" s="28">
        <v>165880000000</v>
      </c>
      <c r="L15" s="29" t="s">
        <v>32</v>
      </c>
    </row>
    <row r="16" spans="1:12" ht="21.75" customHeight="1">
      <c r="A16" s="49" t="s">
        <v>33</v>
      </c>
      <c r="B16" s="49"/>
      <c r="D16" s="28">
        <v>179640000000</v>
      </c>
      <c r="F16" s="28">
        <v>4429479452</v>
      </c>
      <c r="H16" s="28">
        <v>4429479452</v>
      </c>
      <c r="J16" s="28">
        <v>179640000000</v>
      </c>
      <c r="L16" s="29" t="s">
        <v>34</v>
      </c>
    </row>
    <row r="17" spans="1:12" ht="21.75" customHeight="1">
      <c r="A17" s="51" t="s">
        <v>35</v>
      </c>
      <c r="B17" s="51"/>
      <c r="D17" s="30">
        <v>57942000000</v>
      </c>
      <c r="F17" s="30">
        <v>1428706848</v>
      </c>
      <c r="H17" s="30">
        <v>1428706848</v>
      </c>
      <c r="J17" s="30">
        <v>57942000000</v>
      </c>
      <c r="L17" s="31" t="s">
        <v>36</v>
      </c>
    </row>
    <row r="18" spans="1:12" ht="21.75" customHeight="1" thickBot="1">
      <c r="A18" s="50" t="s">
        <v>37</v>
      </c>
      <c r="B18" s="50"/>
      <c r="D18" s="32">
        <v>1249372336142</v>
      </c>
      <c r="F18" s="32">
        <v>403080286444</v>
      </c>
      <c r="H18" s="32">
        <v>586583641781</v>
      </c>
      <c r="J18" s="32">
        <v>1065868980805</v>
      </c>
      <c r="L18" s="33">
        <v>0</v>
      </c>
    </row>
    <row r="19" spans="1:12" ht="16.5" thickTop="1"/>
  </sheetData>
  <mergeCells count="16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rightToLeft="1" view="pageBreakPreview" zoomScale="90" zoomScaleNormal="100" zoomScaleSheetLayoutView="90" workbookViewId="0">
      <selection sqref="A1:M1"/>
    </sheetView>
  </sheetViews>
  <sheetFormatPr defaultColWidth="9.140625" defaultRowHeight="15.75"/>
  <cols>
    <col min="1" max="1" width="55.28515625" style="19" customWidth="1"/>
    <col min="2" max="2" width="1.28515625" style="19" customWidth="1"/>
    <col min="3" max="3" width="27.5703125" style="19" customWidth="1"/>
    <col min="4" max="4" width="1.28515625" style="19" customWidth="1"/>
    <col min="5" max="5" width="13.42578125" style="19" customWidth="1"/>
    <col min="6" max="6" width="1.28515625" style="19" customWidth="1"/>
    <col min="7" max="7" width="15.5703125" style="19" customWidth="1"/>
    <col min="8" max="8" width="1.28515625" style="19" customWidth="1"/>
    <col min="9" max="9" width="17.28515625" style="19" customWidth="1"/>
    <col min="10" max="10" width="1.28515625" style="19" customWidth="1"/>
    <col min="11" max="11" width="14.140625" style="19" customWidth="1"/>
    <col min="12" max="12" width="1.28515625" style="19" customWidth="1"/>
    <col min="13" max="13" width="16.85546875" style="19" customWidth="1"/>
    <col min="14" max="14" width="0.28515625" style="19" customWidth="1"/>
    <col min="15" max="16384" width="9.140625" style="19"/>
  </cols>
  <sheetData>
    <row r="1" spans="1:13" ht="29.1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1.75" customHeight="1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1.75" customHeight="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4.45" customHeight="1"/>
    <row r="5" spans="1:13" ht="14.4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4.45" customHeight="1">
      <c r="A6" s="45" t="s">
        <v>39</v>
      </c>
      <c r="C6" s="45" t="s">
        <v>53</v>
      </c>
      <c r="D6" s="45"/>
      <c r="E6" s="45"/>
      <c r="F6" s="45"/>
      <c r="G6" s="45"/>
      <c r="I6" s="45" t="s">
        <v>54</v>
      </c>
      <c r="J6" s="45"/>
      <c r="K6" s="45"/>
      <c r="L6" s="45"/>
      <c r="M6" s="45"/>
    </row>
    <row r="7" spans="1:13" ht="29.1" customHeight="1">
      <c r="A7" s="45"/>
      <c r="C7" s="34" t="s">
        <v>64</v>
      </c>
      <c r="D7" s="25"/>
      <c r="E7" s="34" t="s">
        <v>63</v>
      </c>
      <c r="F7" s="25"/>
      <c r="G7" s="34" t="s">
        <v>65</v>
      </c>
      <c r="I7" s="34" t="s">
        <v>64</v>
      </c>
      <c r="J7" s="25"/>
      <c r="K7" s="34" t="s">
        <v>63</v>
      </c>
      <c r="L7" s="25"/>
      <c r="M7" s="34" t="s">
        <v>65</v>
      </c>
    </row>
    <row r="8" spans="1:13" ht="21.75" customHeight="1">
      <c r="A8" s="35" t="s">
        <v>19</v>
      </c>
      <c r="C8" s="26">
        <v>2035146</v>
      </c>
      <c r="E8" s="26">
        <v>0</v>
      </c>
      <c r="G8" s="26">
        <v>2035146</v>
      </c>
      <c r="I8" s="26">
        <v>431810436</v>
      </c>
      <c r="K8" s="26">
        <v>0</v>
      </c>
      <c r="M8" s="26">
        <v>431810436</v>
      </c>
    </row>
    <row r="9" spans="1:13" ht="21.75" customHeight="1">
      <c r="A9" s="36" t="s">
        <v>57</v>
      </c>
      <c r="C9" s="28">
        <v>0</v>
      </c>
      <c r="E9" s="28">
        <v>0</v>
      </c>
      <c r="G9" s="28">
        <v>0</v>
      </c>
      <c r="I9" s="28">
        <v>13676712333</v>
      </c>
      <c r="K9" s="28">
        <v>26973484</v>
      </c>
      <c r="M9" s="28">
        <v>13649738849</v>
      </c>
    </row>
    <row r="10" spans="1:13" ht="21.75" customHeight="1">
      <c r="A10" s="36" t="s">
        <v>21</v>
      </c>
      <c r="C10" s="28">
        <v>874594</v>
      </c>
      <c r="E10" s="28">
        <v>0</v>
      </c>
      <c r="G10" s="28">
        <v>874594</v>
      </c>
      <c r="I10" s="28">
        <v>12489012</v>
      </c>
      <c r="K10" s="28">
        <v>0</v>
      </c>
      <c r="M10" s="28">
        <v>12489012</v>
      </c>
    </row>
    <row r="11" spans="1:13" ht="21.75" customHeight="1">
      <c r="A11" s="36" t="s">
        <v>58</v>
      </c>
      <c r="C11" s="28">
        <v>0</v>
      </c>
      <c r="E11" s="28">
        <v>0</v>
      </c>
      <c r="G11" s="28">
        <v>0</v>
      </c>
      <c r="I11" s="28">
        <v>7384712333</v>
      </c>
      <c r="K11" s="28">
        <v>6518976</v>
      </c>
      <c r="M11" s="28">
        <v>7378193357</v>
      </c>
    </row>
    <row r="12" spans="1:13" ht="21.75" customHeight="1">
      <c r="A12" s="36" t="s">
        <v>59</v>
      </c>
      <c r="C12" s="28">
        <v>0</v>
      </c>
      <c r="E12" s="28">
        <v>0</v>
      </c>
      <c r="G12" s="28">
        <v>0</v>
      </c>
      <c r="I12" s="28">
        <v>525698654</v>
      </c>
      <c r="K12" s="28">
        <v>0</v>
      </c>
      <c r="M12" s="28">
        <v>525698654</v>
      </c>
    </row>
    <row r="13" spans="1:13" ht="21.75" customHeight="1">
      <c r="A13" s="36" t="s">
        <v>60</v>
      </c>
      <c r="C13" s="28">
        <v>0</v>
      </c>
      <c r="E13" s="28">
        <v>0</v>
      </c>
      <c r="G13" s="28">
        <v>0</v>
      </c>
      <c r="I13" s="28">
        <v>47887671237</v>
      </c>
      <c r="K13" s="28">
        <v>0</v>
      </c>
      <c r="M13" s="28">
        <v>47887671237</v>
      </c>
    </row>
    <row r="14" spans="1:13" ht="21.75" customHeight="1">
      <c r="A14" s="36" t="s">
        <v>25</v>
      </c>
      <c r="C14" s="28">
        <v>4490753423</v>
      </c>
      <c r="E14" s="28">
        <v>0</v>
      </c>
      <c r="G14" s="28">
        <v>4490753423</v>
      </c>
      <c r="I14" s="28">
        <v>19605533333</v>
      </c>
      <c r="K14" s="28">
        <v>26295408</v>
      </c>
      <c r="M14" s="28">
        <v>19579237925</v>
      </c>
    </row>
    <row r="15" spans="1:13" ht="21.75" customHeight="1">
      <c r="A15" s="36" t="s">
        <v>27</v>
      </c>
      <c r="C15" s="28">
        <v>8689212327</v>
      </c>
      <c r="E15" s="28">
        <v>0</v>
      </c>
      <c r="G15" s="28">
        <v>8689212327</v>
      </c>
      <c r="I15" s="28">
        <v>36490734934</v>
      </c>
      <c r="K15" s="28">
        <v>31365165</v>
      </c>
      <c r="M15" s="28">
        <v>36459369769</v>
      </c>
    </row>
    <row r="16" spans="1:13" ht="21.75" customHeight="1">
      <c r="A16" s="36" t="s">
        <v>29</v>
      </c>
      <c r="C16" s="28">
        <v>3367654108</v>
      </c>
      <c r="E16" s="28">
        <v>0</v>
      </c>
      <c r="G16" s="28">
        <v>3367654108</v>
      </c>
      <c r="I16" s="28">
        <v>13349466736</v>
      </c>
      <c r="K16" s="28">
        <v>5534443</v>
      </c>
      <c r="M16" s="28">
        <v>13343932293</v>
      </c>
    </row>
    <row r="17" spans="1:13" ht="21.75" customHeight="1">
      <c r="A17" s="36" t="s">
        <v>31</v>
      </c>
      <c r="C17" s="28">
        <v>4536849410</v>
      </c>
      <c r="E17" s="28">
        <v>-15694622</v>
      </c>
      <c r="G17" s="28">
        <v>4552544032</v>
      </c>
      <c r="I17" s="28">
        <v>21354455514</v>
      </c>
      <c r="K17" s="28">
        <v>19267496</v>
      </c>
      <c r="M17" s="28">
        <v>21335188018</v>
      </c>
    </row>
    <row r="18" spans="1:13" ht="21.75" customHeight="1">
      <c r="A18" s="36" t="s">
        <v>33</v>
      </c>
      <c r="C18" s="28">
        <v>4429479452</v>
      </c>
      <c r="E18" s="28">
        <v>0</v>
      </c>
      <c r="G18" s="28">
        <v>4429479452</v>
      </c>
      <c r="I18" s="28">
        <v>14319159663</v>
      </c>
      <c r="K18" s="28">
        <v>19885299</v>
      </c>
      <c r="M18" s="28">
        <v>14299274364</v>
      </c>
    </row>
    <row r="19" spans="1:13" ht="21.75" customHeight="1">
      <c r="A19" s="37" t="s">
        <v>35</v>
      </c>
      <c r="C19" s="30">
        <v>1428706848</v>
      </c>
      <c r="E19" s="30">
        <v>0</v>
      </c>
      <c r="G19" s="30">
        <v>1428706848</v>
      </c>
      <c r="I19" s="30">
        <v>4044749746</v>
      </c>
      <c r="K19" s="30">
        <v>5810780</v>
      </c>
      <c r="M19" s="30">
        <v>4038938966</v>
      </c>
    </row>
    <row r="20" spans="1:13" ht="21.75" customHeight="1">
      <c r="A20" s="38" t="s">
        <v>37</v>
      </c>
      <c r="C20" s="32">
        <v>26945565308</v>
      </c>
      <c r="E20" s="32">
        <v>-15694622</v>
      </c>
      <c r="G20" s="32">
        <v>26961259930</v>
      </c>
      <c r="I20" s="32">
        <v>179083193931</v>
      </c>
      <c r="K20" s="32">
        <v>141651051</v>
      </c>
      <c r="M20" s="32">
        <v>178941542880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rightToLeft="1" view="pageBreakPreview" zoomScale="110" zoomScaleNormal="100" zoomScaleSheetLayoutView="110" workbookViewId="0">
      <selection sqref="A1:H1"/>
    </sheetView>
  </sheetViews>
  <sheetFormatPr defaultColWidth="9.140625" defaultRowHeight="15.75"/>
  <cols>
    <col min="1" max="1" width="5.140625" style="19" customWidth="1"/>
    <col min="2" max="2" width="51.7109375" style="19" customWidth="1"/>
    <col min="3" max="3" width="1.28515625" style="19" customWidth="1"/>
    <col min="4" max="4" width="19.42578125" style="19" customWidth="1"/>
    <col min="5" max="6" width="1.28515625" style="19" customWidth="1"/>
    <col min="7" max="7" width="19.42578125" style="19" customWidth="1"/>
    <col min="8" max="8" width="1.28515625" style="19" customWidth="1"/>
    <col min="9" max="9" width="0.28515625" style="19" customWidth="1"/>
    <col min="10" max="16384" width="9.140625" style="19"/>
  </cols>
  <sheetData>
    <row r="1" spans="1:8" ht="29.1" customHeigh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21.75" customHeight="1">
      <c r="A2" s="43" t="s">
        <v>38</v>
      </c>
      <c r="B2" s="43"/>
      <c r="C2" s="43"/>
      <c r="D2" s="43"/>
      <c r="E2" s="43"/>
      <c r="F2" s="43"/>
      <c r="G2" s="43"/>
      <c r="H2" s="43"/>
    </row>
    <row r="3" spans="1:8" ht="21.75" customHeight="1">
      <c r="A3" s="43" t="s">
        <v>2</v>
      </c>
      <c r="B3" s="43"/>
      <c r="C3" s="43"/>
      <c r="D3" s="43"/>
      <c r="E3" s="43"/>
      <c r="F3" s="43"/>
      <c r="G3" s="43"/>
      <c r="H3" s="43"/>
    </row>
    <row r="4" spans="1:8" ht="14.45" customHeight="1"/>
    <row r="5" spans="1:8" ht="14.45" customHeight="1">
      <c r="A5" s="23"/>
      <c r="B5" s="44"/>
      <c r="C5" s="44"/>
      <c r="D5" s="44"/>
      <c r="E5" s="44"/>
      <c r="F5" s="44"/>
      <c r="G5" s="44"/>
      <c r="H5" s="44"/>
    </row>
    <row r="6" spans="1:8" ht="14.45" customHeight="1">
      <c r="D6" s="45" t="s">
        <v>53</v>
      </c>
      <c r="E6" s="45"/>
      <c r="G6" s="45" t="s">
        <v>54</v>
      </c>
      <c r="H6" s="45"/>
    </row>
    <row r="7" spans="1:8" ht="36.4" customHeight="1">
      <c r="A7" s="45" t="s">
        <v>55</v>
      </c>
      <c r="B7" s="45"/>
      <c r="D7" s="34" t="s">
        <v>56</v>
      </c>
      <c r="E7" s="25"/>
      <c r="G7" s="34" t="s">
        <v>56</v>
      </c>
      <c r="H7" s="25"/>
    </row>
    <row r="8" spans="1:8" ht="21.75" customHeight="1">
      <c r="A8" s="48" t="s">
        <v>19</v>
      </c>
      <c r="B8" s="48"/>
      <c r="D8" s="26">
        <v>2035146</v>
      </c>
      <c r="G8" s="26">
        <v>431810436</v>
      </c>
    </row>
    <row r="9" spans="1:8" ht="21.75" customHeight="1">
      <c r="A9" s="49" t="s">
        <v>57</v>
      </c>
      <c r="B9" s="49"/>
      <c r="D9" s="28">
        <v>0</v>
      </c>
      <c r="G9" s="28">
        <v>13676712333</v>
      </c>
    </row>
    <row r="10" spans="1:8" ht="21.75" customHeight="1">
      <c r="A10" s="49" t="s">
        <v>21</v>
      </c>
      <c r="B10" s="49"/>
      <c r="D10" s="28">
        <v>874594</v>
      </c>
      <c r="G10" s="28">
        <v>12489012</v>
      </c>
    </row>
    <row r="11" spans="1:8" ht="21.75" customHeight="1">
      <c r="A11" s="49" t="s">
        <v>58</v>
      </c>
      <c r="B11" s="49"/>
      <c r="D11" s="28">
        <v>0</v>
      </c>
      <c r="G11" s="28">
        <v>7384712333</v>
      </c>
    </row>
    <row r="12" spans="1:8" ht="21.75" customHeight="1">
      <c r="A12" s="49" t="s">
        <v>59</v>
      </c>
      <c r="B12" s="49"/>
      <c r="D12" s="28">
        <v>0</v>
      </c>
      <c r="G12" s="28">
        <v>525698654</v>
      </c>
    </row>
    <row r="13" spans="1:8" ht="21.75" customHeight="1">
      <c r="A13" s="49" t="s">
        <v>60</v>
      </c>
      <c r="B13" s="49"/>
      <c r="D13" s="28">
        <v>0</v>
      </c>
      <c r="G13" s="28">
        <v>47887671237</v>
      </c>
    </row>
    <row r="14" spans="1:8" ht="21.75" customHeight="1">
      <c r="A14" s="49" t="s">
        <v>25</v>
      </c>
      <c r="B14" s="49"/>
      <c r="D14" s="28">
        <v>4490753423</v>
      </c>
      <c r="G14" s="28">
        <v>19605533333</v>
      </c>
    </row>
    <row r="15" spans="1:8" ht="21.75" customHeight="1">
      <c r="A15" s="49" t="s">
        <v>27</v>
      </c>
      <c r="B15" s="49"/>
      <c r="D15" s="28">
        <v>8689212327</v>
      </c>
      <c r="G15" s="28">
        <v>36490734934</v>
      </c>
    </row>
    <row r="16" spans="1:8" ht="21.75" customHeight="1">
      <c r="A16" s="49" t="s">
        <v>29</v>
      </c>
      <c r="B16" s="49"/>
      <c r="D16" s="28">
        <v>3367654108</v>
      </c>
      <c r="G16" s="28">
        <v>13349466736</v>
      </c>
    </row>
    <row r="17" spans="1:7" ht="21.75" customHeight="1">
      <c r="A17" s="49" t="s">
        <v>31</v>
      </c>
      <c r="B17" s="49"/>
      <c r="D17" s="28">
        <v>4536849410</v>
      </c>
      <c r="G17" s="28">
        <v>21354455514</v>
      </c>
    </row>
    <row r="18" spans="1:7" ht="21.75" customHeight="1">
      <c r="A18" s="49" t="s">
        <v>33</v>
      </c>
      <c r="B18" s="49"/>
      <c r="D18" s="28">
        <v>4429479452</v>
      </c>
      <c r="G18" s="28">
        <v>14319159663</v>
      </c>
    </row>
    <row r="19" spans="1:7" ht="21.75" customHeight="1">
      <c r="A19" s="51" t="s">
        <v>35</v>
      </c>
      <c r="B19" s="51"/>
      <c r="D19" s="30">
        <v>1428706848</v>
      </c>
      <c r="G19" s="30">
        <v>4044749746</v>
      </c>
    </row>
    <row r="20" spans="1:7" ht="21.75" customHeight="1">
      <c r="A20" s="50" t="s">
        <v>37</v>
      </c>
      <c r="B20" s="50"/>
      <c r="D20" s="32">
        <v>26945565308</v>
      </c>
      <c r="G20" s="32">
        <v>179083193931</v>
      </c>
    </row>
  </sheetData>
  <mergeCells count="20"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"/>
  <sheetViews>
    <sheetView rightToLeft="1" view="pageBreakPreview" zoomScaleNormal="100" zoomScaleSheetLayoutView="100" workbookViewId="0">
      <selection sqref="A1:F1"/>
    </sheetView>
  </sheetViews>
  <sheetFormatPr defaultColWidth="9.140625" defaultRowHeight="15.75"/>
  <cols>
    <col min="1" max="1" width="5.140625" style="19" customWidth="1"/>
    <col min="2" max="2" width="41.5703125" style="19" customWidth="1"/>
    <col min="3" max="3" width="1.28515625" style="19" customWidth="1"/>
    <col min="4" max="4" width="19.42578125" style="19" customWidth="1"/>
    <col min="5" max="5" width="1.28515625" style="19" customWidth="1"/>
    <col min="6" max="6" width="19.42578125" style="19" customWidth="1"/>
    <col min="7" max="7" width="0.28515625" style="19" customWidth="1"/>
    <col min="8" max="16384" width="9.140625" style="19"/>
  </cols>
  <sheetData>
    <row r="1" spans="1:6" ht="29.1" customHeight="1">
      <c r="A1" s="43" t="s">
        <v>0</v>
      </c>
      <c r="B1" s="43"/>
      <c r="C1" s="43"/>
      <c r="D1" s="43"/>
      <c r="E1" s="43"/>
      <c r="F1" s="43"/>
    </row>
    <row r="2" spans="1:6" ht="21.75" customHeight="1">
      <c r="A2" s="43" t="s">
        <v>38</v>
      </c>
      <c r="B2" s="43"/>
      <c r="C2" s="43"/>
      <c r="D2" s="43"/>
      <c r="E2" s="43"/>
      <c r="F2" s="43"/>
    </row>
    <row r="3" spans="1:6" ht="21.75" customHeight="1">
      <c r="A3" s="43" t="s">
        <v>2</v>
      </c>
      <c r="B3" s="43"/>
      <c r="C3" s="43"/>
      <c r="D3" s="43"/>
      <c r="E3" s="43"/>
      <c r="F3" s="43"/>
    </row>
    <row r="4" spans="1:6" ht="14.45" customHeight="1"/>
    <row r="5" spans="1:6" ht="29.1" customHeight="1">
      <c r="A5" s="23"/>
      <c r="B5" s="44"/>
      <c r="C5" s="44"/>
      <c r="D5" s="44"/>
      <c r="E5" s="44"/>
      <c r="F5" s="44"/>
    </row>
    <row r="6" spans="1:6" ht="14.45" customHeight="1">
      <c r="D6" s="24" t="s">
        <v>53</v>
      </c>
      <c r="F6" s="24" t="s">
        <v>5</v>
      </c>
    </row>
    <row r="7" spans="1:6" ht="14.45" customHeight="1">
      <c r="A7" s="45" t="s">
        <v>51</v>
      </c>
      <c r="B7" s="45"/>
      <c r="D7" s="39" t="s">
        <v>16</v>
      </c>
      <c r="F7" s="39" t="s">
        <v>16</v>
      </c>
    </row>
    <row r="8" spans="1:6" ht="21.75" customHeight="1">
      <c r="A8" s="48" t="s">
        <v>51</v>
      </c>
      <c r="B8" s="48"/>
      <c r="D8" s="26">
        <v>0</v>
      </c>
      <c r="F8" s="26">
        <v>18409124100</v>
      </c>
    </row>
    <row r="9" spans="1:6" ht="21.75" customHeight="1">
      <c r="A9" s="49" t="s">
        <v>61</v>
      </c>
      <c r="B9" s="49"/>
      <c r="D9" s="28">
        <v>0</v>
      </c>
      <c r="F9" s="28">
        <v>60658696</v>
      </c>
    </row>
    <row r="10" spans="1:6" ht="21.75" customHeight="1">
      <c r="A10" s="51" t="s">
        <v>62</v>
      </c>
      <c r="B10" s="51"/>
      <c r="D10" s="30">
        <v>0</v>
      </c>
      <c r="F10" s="30">
        <v>0</v>
      </c>
    </row>
    <row r="11" spans="1:6" ht="21.75" customHeight="1">
      <c r="A11" s="50" t="s">
        <v>37</v>
      </c>
      <c r="B11" s="50"/>
      <c r="D11" s="32">
        <v>0</v>
      </c>
      <c r="F11" s="32">
        <v>18469782796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3"/>
  <sheetViews>
    <sheetView rightToLeft="1" view="pageBreakPreview" zoomScaleNormal="100" zoomScaleSheetLayoutView="100" workbookViewId="0">
      <selection sqref="A1:J1"/>
    </sheetView>
  </sheetViews>
  <sheetFormatPr defaultColWidth="9.140625" defaultRowHeight="15.75"/>
  <cols>
    <col min="1" max="1" width="2.5703125" style="19" customWidth="1"/>
    <col min="2" max="2" width="44.140625" style="19" customWidth="1"/>
    <col min="3" max="3" width="1.28515625" style="19" customWidth="1"/>
    <col min="4" max="4" width="11.7109375" style="19" customWidth="1"/>
    <col min="5" max="5" width="1.28515625" style="19" customWidth="1"/>
    <col min="6" max="6" width="22" style="19" customWidth="1"/>
    <col min="7" max="7" width="1.28515625" style="19" customWidth="1"/>
    <col min="8" max="8" width="15.5703125" style="19" customWidth="1"/>
    <col min="9" max="9" width="1.28515625" style="19" customWidth="1"/>
    <col min="10" max="10" width="19.42578125" style="19" customWidth="1"/>
    <col min="11" max="11" width="0.28515625" style="19" customWidth="1"/>
    <col min="12" max="16384" width="9.140625" style="19"/>
  </cols>
  <sheetData>
    <row r="1" spans="1:10" ht="29.1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1.75" customHeight="1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.75" customHeight="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4.45" customHeight="1"/>
    <row r="5" spans="1:10" ht="29.1" customHeight="1">
      <c r="A5" s="23"/>
      <c r="B5" s="44"/>
      <c r="C5" s="44"/>
      <c r="D5" s="44"/>
      <c r="E5" s="44"/>
      <c r="F5" s="44"/>
      <c r="G5" s="44"/>
      <c r="H5" s="44"/>
      <c r="I5" s="44"/>
      <c r="J5" s="44"/>
    </row>
    <row r="6" spans="1:10" ht="14.45" customHeight="1"/>
    <row r="7" spans="1:10" ht="14.45" customHeight="1">
      <c r="A7" s="45" t="s">
        <v>39</v>
      </c>
      <c r="B7" s="45"/>
      <c r="D7" s="24" t="s">
        <v>40</v>
      </c>
      <c r="F7" s="24" t="s">
        <v>16</v>
      </c>
      <c r="H7" s="24" t="s">
        <v>41</v>
      </c>
      <c r="J7" s="24" t="s">
        <v>42</v>
      </c>
    </row>
    <row r="8" spans="1:10" ht="21.75" customHeight="1">
      <c r="A8" s="48" t="s">
        <v>43</v>
      </c>
      <c r="B8" s="48"/>
      <c r="D8" s="35" t="s">
        <v>44</v>
      </c>
      <c r="F8" s="26">
        <v>0</v>
      </c>
      <c r="H8" s="18">
        <v>0</v>
      </c>
      <c r="J8" s="18">
        <v>0</v>
      </c>
    </row>
    <row r="9" spans="1:10" ht="21.75" customHeight="1">
      <c r="A9" s="49" t="s">
        <v>45</v>
      </c>
      <c r="B9" s="49"/>
      <c r="D9" s="36" t="s">
        <v>46</v>
      </c>
      <c r="F9" s="28">
        <v>0</v>
      </c>
      <c r="H9" s="20">
        <v>0</v>
      </c>
      <c r="J9" s="20">
        <v>0</v>
      </c>
    </row>
    <row r="10" spans="1:10" ht="21.75" customHeight="1">
      <c r="A10" s="49" t="s">
        <v>47</v>
      </c>
      <c r="B10" s="49"/>
      <c r="D10" s="36" t="s">
        <v>48</v>
      </c>
      <c r="F10" s="28">
        <v>0</v>
      </c>
      <c r="H10" s="20">
        <v>0</v>
      </c>
      <c r="J10" s="20">
        <v>0</v>
      </c>
    </row>
    <row r="11" spans="1:10" ht="21.75" customHeight="1">
      <c r="A11" s="49" t="s">
        <v>49</v>
      </c>
      <c r="B11" s="49"/>
      <c r="D11" s="36" t="s">
        <v>50</v>
      </c>
      <c r="F11" s="28">
        <v>26945565308</v>
      </c>
      <c r="H11" s="20">
        <v>1</v>
      </c>
      <c r="J11" s="20">
        <v>1.2053882172844805E-2</v>
      </c>
    </row>
    <row r="12" spans="1:10" ht="21.75" customHeight="1">
      <c r="A12" s="51" t="s">
        <v>51</v>
      </c>
      <c r="B12" s="51"/>
      <c r="D12" s="37" t="s">
        <v>52</v>
      </c>
      <c r="F12" s="30">
        <v>0</v>
      </c>
      <c r="H12" s="20">
        <v>0</v>
      </c>
      <c r="J12" s="20">
        <v>0</v>
      </c>
    </row>
    <row r="13" spans="1:10" ht="21.75" customHeight="1">
      <c r="A13" s="50" t="s">
        <v>37</v>
      </c>
      <c r="B13" s="50"/>
      <c r="D13" s="32"/>
      <c r="F13" s="32">
        <f>F11</f>
        <v>26945565308</v>
      </c>
      <c r="H13" s="21">
        <v>1</v>
      </c>
      <c r="J13" s="21">
        <f>J11</f>
        <v>1.2053882172844805E-2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amin roohi</cp:lastModifiedBy>
  <dcterms:created xsi:type="dcterms:W3CDTF">2025-01-20T11:44:38Z</dcterms:created>
  <dcterms:modified xsi:type="dcterms:W3CDTF">2025-01-22T06:40:09Z</dcterms:modified>
</cp:coreProperties>
</file>