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liiiiiiiiiiiiiiiiiiiiiiiiiiiiiii\داناک\صندوق زیست پارسیان\گزارش ماهانه پرتفوی\1403\"/>
    </mc:Choice>
  </mc:AlternateContent>
  <bookViews>
    <workbookView xWindow="120" yWindow="15" windowWidth="18975" windowHeight="11955" activeTab="6"/>
  </bookViews>
  <sheets>
    <sheet name="جلد" sheetId="22" r:id="rId1"/>
    <sheet name="سهام" sheetId="2" r:id="rId2"/>
    <sheet name="سپرده" sheetId="7" r:id="rId3"/>
    <sheet name="سود سپرده بانکی" sheetId="18" r:id="rId4"/>
    <sheet name="درآمد سپرده بانکی" sheetId="13" r:id="rId5"/>
    <sheet name="سایر درآمدها" sheetId="14" r:id="rId6"/>
    <sheet name="درآمد" sheetId="8" r:id="rId7"/>
  </sheets>
  <definedNames>
    <definedName name="_xlnm.Print_Area" localSheetId="0">جلد!$A$1:$I$12</definedName>
    <definedName name="_xlnm.Print_Area" localSheetId="6">درآمد!$A$1:$K$13</definedName>
    <definedName name="_xlnm.Print_Area" localSheetId="4">'درآمد سپرده بانکی'!$A$1:$I$21</definedName>
    <definedName name="_xlnm.Print_Area" localSheetId="5">'سایر درآمدها'!$A$1:$G$11</definedName>
    <definedName name="_xlnm.Print_Area" localSheetId="2">سپرده!$A$1:$M$18</definedName>
    <definedName name="_xlnm.Print_Area" localSheetId="3">'سود سپرده بانکی'!$A$1:$N$21</definedName>
    <definedName name="_xlnm.Print_Area" localSheetId="1">سهام!$A$1:$AC$16</definedName>
  </definedNames>
  <calcPr calcId="162913"/>
</workbook>
</file>

<file path=xl/calcChain.xml><?xml version="1.0" encoding="utf-8"?>
<calcChain xmlns="http://schemas.openxmlformats.org/spreadsheetml/2006/main">
  <c r="Z15" i="2" l="1"/>
  <c r="X15" i="2"/>
  <c r="G15" i="2"/>
  <c r="H15" i="2"/>
  <c r="I15" i="2"/>
  <c r="K15" i="2"/>
  <c r="L15" i="2"/>
  <c r="M15" i="2"/>
  <c r="N15" i="2"/>
  <c r="O15" i="2"/>
  <c r="P15" i="2"/>
  <c r="Q15" i="2"/>
  <c r="R15" i="2"/>
  <c r="S15" i="2"/>
  <c r="U15" i="2"/>
  <c r="W15" i="2"/>
  <c r="AA15" i="2"/>
  <c r="F15" i="2"/>
  <c r="J13" i="8" l="1"/>
  <c r="F13" i="8"/>
  <c r="T14" i="2"/>
  <c r="J14" i="2"/>
  <c r="X14" i="2" s="1"/>
  <c r="Z14" i="2" s="1"/>
  <c r="AB14" i="2" s="1"/>
  <c r="AA13" i="2"/>
  <c r="Y13" i="2"/>
  <c r="X13" i="2"/>
  <c r="Z13" i="2" s="1"/>
  <c r="AB13" i="2" s="1"/>
  <c r="T13" i="2"/>
  <c r="V13" i="2" s="1"/>
  <c r="J13" i="2"/>
  <c r="X12" i="2"/>
  <c r="Z12" i="2" s="1"/>
  <c r="AB12" i="2" s="1"/>
  <c r="J12" i="2"/>
  <c r="AA11" i="2"/>
  <c r="Y11" i="2"/>
  <c r="X11" i="2"/>
  <c r="Z11" i="2" s="1"/>
  <c r="AB11" i="2" s="1"/>
  <c r="V11" i="2"/>
  <c r="J11" i="2"/>
  <c r="AA10" i="2"/>
  <c r="Y10" i="2"/>
  <c r="X10" i="2"/>
  <c r="T10" i="2"/>
  <c r="J10" i="2"/>
  <c r="AA9" i="2"/>
  <c r="Y9" i="2"/>
  <c r="Y15" i="2" s="1"/>
  <c r="X9" i="2"/>
  <c r="T9" i="2"/>
  <c r="J9" i="2"/>
  <c r="T15" i="2" l="1"/>
  <c r="V14" i="2"/>
  <c r="J15" i="2"/>
  <c r="V10" i="2"/>
  <c r="V9" i="2"/>
  <c r="Z9" i="2"/>
  <c r="Z10" i="2"/>
  <c r="AB10" i="2" s="1"/>
  <c r="AB9" i="2" l="1"/>
  <c r="AB15" i="2" s="1"/>
  <c r="V15" i="2"/>
</calcChain>
</file>

<file path=xl/sharedStrings.xml><?xml version="1.0" encoding="utf-8"?>
<sst xmlns="http://schemas.openxmlformats.org/spreadsheetml/2006/main" count="139" uniqueCount="74">
  <si>
    <t>صندوق سرمایه ‏گذاری خصوصی اکسیر زیست پارسیان</t>
  </si>
  <si>
    <t>صورت وضعیت پرتفوی</t>
  </si>
  <si>
    <t>برای ماه منتهی به 1403/11/30</t>
  </si>
  <si>
    <t>1403/10/30</t>
  </si>
  <si>
    <t>تغییرات طی دوره</t>
  </si>
  <si>
    <t>1403/11/30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</si>
  <si>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</si>
  <si>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</si>
  <si>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</si>
  <si>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</si>
  <si>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</si>
  <si>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</si>
  <si>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</si>
  <si>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</si>
  <si>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</si>
  <si>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سپرده های بانکی</t>
  </si>
  <si>
    <t>مبلغ</t>
  </si>
  <si>
    <t>افزایش</t>
  </si>
  <si>
    <t>کاهش</t>
  </si>
  <si>
    <t>سپرده کوتاه مدت بانک پاسارگاد الوند 209.8100.15206555.1</t>
  </si>
  <si>
    <t>0.16%</t>
  </si>
  <si>
    <t>سپرده کوتاه مدت بانک خاورمیانه سعادت آباد  100610810707075396</t>
  </si>
  <si>
    <t>0.05%</t>
  </si>
  <si>
    <t>سپرده کوتاه مدت بانک گردشگری توحید 129.71.1310369.1</t>
  </si>
  <si>
    <t>0.73%</t>
  </si>
  <si>
    <t>سپرده بلند مدت بانک گردشگری توحید 129.333.1310369.1</t>
  </si>
  <si>
    <t>6.85%</t>
  </si>
  <si>
    <t>سپرده بلند مدت بانک گردشگری توحید 129.333.1310369.2</t>
  </si>
  <si>
    <t>13.26%</t>
  </si>
  <si>
    <t>سپرده بلند مدت بانک گردشگری توحید 129.333.1310369.3</t>
  </si>
  <si>
    <t>2.46%</t>
  </si>
  <si>
    <t>سپرده بلند مدت بانک پاسارگاد الوند 209.303.15206555.1</t>
  </si>
  <si>
    <t>6.50%</t>
  </si>
  <si>
    <t>سپرده بلند مدت بانک گردشگری توحید 129.333.1310369.4</t>
  </si>
  <si>
    <t>7.04%</t>
  </si>
  <si>
    <t>سپرده بلند مدت بانک گردشگری توحید 129.333.1310369.5</t>
  </si>
  <si>
    <t>0.00%</t>
  </si>
  <si>
    <t>جمع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</si>
  <si>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</si>
  <si>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</si>
  <si>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</si>
  <si>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</si>
  <si>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</si>
  <si>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</si>
  <si>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</si>
  <si>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</si>
  <si>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</si>
  <si>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</si>
  <si>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</si>
  <si>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</si>
  <si>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</si>
  <si>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</si>
  <si>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</si>
  <si>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</si>
  <si>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</si>
  <si>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نام سپرده بانکی</t>
  </si>
  <si>
    <t>سود سپرده بانکی و گواهی سپرده</t>
  </si>
  <si>
    <t>سپرده بلند مدت بانک پاسارگاد الوند 209.307.15206555.1</t>
  </si>
  <si>
    <t>سپرده بلند مدت بانک پاسارگاد الوند 209.307.15206555.2</t>
  </si>
  <si>
    <t>سپرده بلند مدت بانک پاسارگاد الوند 209.307.15206555.3</t>
  </si>
  <si>
    <t>سپرده بلند مدت بانک پاسارگاد الوند 209.307.15206555.4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</si>
  <si>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</si>
  <si>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</si>
  <si>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</si>
  <si>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</si>
  <si>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</si>
  <si>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صورت وضعیت پورتفوی صندوق سرمایه‌گذاری
خصوصی اکسیر زیست پارسیان</t>
  </si>
  <si>
    <t>برای ماه منتهی به 30 بهمن ماه 1403</t>
  </si>
  <si>
    <t>شرکت نیواد فارمد سلامت</t>
  </si>
  <si>
    <t>شرکت طبیب درمان پژوهش قلب</t>
  </si>
  <si>
    <t>شرکت آترا زیست آرای</t>
  </si>
  <si>
    <t>شرکت مهر فناوری نوین مام</t>
  </si>
  <si>
    <t>پیش پرداخت سرمایه گذاری ویرا واکسن شایا</t>
  </si>
  <si>
    <t>پیش پرداخت شرکت مهر فناوری نوین مام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</si>
</sst>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2">
    <font>
      <sz val="10"/>
      <color rgb="FF000000"/>
      <name val="Arial"/>
      <charset val="1"/>
    </font>
    <font>
      <sz val="10"/>
      <color rgb="FF000000"/>
      <name val="Arial"/>
      <charset val="1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sz val="12"/>
      <color rgb="FF000000"/>
      <name val="B Nazanin"/>
      <charset val="178"/>
    </font>
    <font>
      <sz val="12"/>
      <name val="B Nazanin"/>
      <charset val="178"/>
    </font>
    <font>
      <sz val="10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D7D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 applyAlignment="1">
      <alignment horizontal="left"/>
    </xf>
    <xf numFmtId="0" fontId="2" fillId="0" borderId="0" xfId="2"/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2" applyFont="1"/>
    <xf numFmtId="164" fontId="7" fillId="0" borderId="2" xfId="2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0" borderId="0" xfId="2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9" fontId="6" fillId="0" borderId="0" xfId="1" applyFont="1" applyAlignment="1">
      <alignment horizontal="center" vertical="center"/>
    </xf>
    <xf numFmtId="0" fontId="7" fillId="2" borderId="0" xfId="2" applyFont="1" applyFill="1"/>
    <xf numFmtId="0" fontId="6" fillId="2" borderId="0" xfId="0" applyFont="1" applyFill="1" applyAlignment="1">
      <alignment horizontal="left"/>
    </xf>
    <xf numFmtId="164" fontId="7" fillId="2" borderId="0" xfId="2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7" fillId="0" borderId="0" xfId="2" applyNumberFormat="1" applyFont="1" applyAlignment="1">
      <alignment horizontal="center" vertical="center" readingOrder="2"/>
    </xf>
    <xf numFmtId="164" fontId="7" fillId="0" borderId="6" xfId="2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9" fontId="6" fillId="0" borderId="0" xfId="1" applyFont="1" applyBorder="1" applyAlignment="1">
      <alignment horizontal="center" vertical="center"/>
    </xf>
    <xf numFmtId="9" fontId="6" fillId="0" borderId="6" xfId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9" fontId="6" fillId="0" borderId="0" xfId="0" applyNumberFormat="1" applyFont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1" fillId="0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3" fontId="8" fillId="3" borderId="0" xfId="0" applyNumberFormat="1" applyFont="1" applyFill="1" applyAlignment="1">
      <alignment horizontal="left" vertical="center"/>
    </xf>
    <xf numFmtId="3" fontId="8" fillId="0" borderId="6" xfId="0" applyNumberFormat="1" applyFont="1" applyBorder="1" applyAlignment="1">
      <alignment horizontal="left"/>
    </xf>
    <xf numFmtId="164" fontId="8" fillId="0" borderId="0" xfId="0" applyNumberFormat="1" applyFont="1" applyAlignment="1">
      <alignment horizontal="left"/>
    </xf>
    <xf numFmtId="0" fontId="1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top"/>
    </xf>
    <xf numFmtId="3" fontId="6" fillId="0" borderId="2" xfId="0" applyNumberFormat="1" applyFont="1" applyFill="1" applyBorder="1" applyAlignment="1">
      <alignment horizontal="right" vertical="top"/>
    </xf>
    <xf numFmtId="4" fontId="6" fillId="0" borderId="2" xfId="0" applyNumberFormat="1" applyFont="1" applyFill="1" applyBorder="1" applyAlignment="1">
      <alignment horizontal="right" vertical="top"/>
    </xf>
    <xf numFmtId="0" fontId="6" fillId="0" borderId="0" xfId="0" applyFont="1" applyFill="1" applyAlignment="1">
      <alignment horizontal="right" vertical="top"/>
    </xf>
    <xf numFmtId="3" fontId="6" fillId="0" borderId="0" xfId="0" applyNumberFormat="1" applyFont="1" applyFill="1" applyAlignment="1">
      <alignment horizontal="right" vertical="top"/>
    </xf>
    <xf numFmtId="4" fontId="6" fillId="0" borderId="0" xfId="0" applyNumberFormat="1" applyFont="1" applyFill="1" applyAlignment="1">
      <alignment horizontal="right" vertical="top"/>
    </xf>
    <xf numFmtId="0" fontId="6" fillId="0" borderId="4" xfId="0" applyFont="1" applyFill="1" applyBorder="1" applyAlignment="1">
      <alignment horizontal="right" vertical="top"/>
    </xf>
    <xf numFmtId="3" fontId="6" fillId="0" borderId="4" xfId="0" applyNumberFormat="1" applyFont="1" applyFill="1" applyBorder="1" applyAlignment="1">
      <alignment horizontal="right" vertical="top"/>
    </xf>
    <xf numFmtId="4" fontId="6" fillId="0" borderId="4" xfId="0" applyNumberFormat="1" applyFont="1" applyFill="1" applyBorder="1" applyAlignment="1">
      <alignment horizontal="right" vertical="top"/>
    </xf>
    <xf numFmtId="0" fontId="11" fillId="0" borderId="5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right" vertical="top"/>
    </xf>
    <xf numFmtId="4" fontId="6" fillId="0" borderId="5" xfId="0" applyNumberFormat="1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top"/>
    </xf>
    <xf numFmtId="0" fontId="6" fillId="0" borderId="0" xfId="0" applyFont="1" applyFill="1" applyAlignment="1">
      <alignment horizontal="right" vertical="top"/>
    </xf>
    <xf numFmtId="0" fontId="6" fillId="0" borderId="4" xfId="0" applyFont="1" applyFill="1" applyBorder="1" applyAlignment="1">
      <alignment horizontal="right" vertical="top"/>
    </xf>
    <xf numFmtId="0" fontId="11" fillId="0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65229A66-25AD-4DBA-9FB0-709859E7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78105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133475"/>
          <a:ext cx="3724910" cy="1631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"/>
  <sheetViews>
    <sheetView rightToLeft="1" view="pageBreakPreview" zoomScaleNormal="100" zoomScaleSheetLayoutView="100" workbookViewId="0">
      <selection activeCell="A10" sqref="A10:I10"/>
    </sheetView>
  </sheetViews>
  <sheetFormatPr defaultColWidth="8.85546875" defaultRowHeight="15"/>
  <cols>
    <col min="1" max="1" width="8.85546875" style="1" customWidth="1"/>
    <col min="2" max="6" width="8.85546875" style="1"/>
    <col min="7" max="7" width="8.85546875" style="1" customWidth="1"/>
    <col min="8" max="16384" width="8.85546875" style="1"/>
  </cols>
  <sheetData>
    <row r="4" spans="1:9" ht="159" customHeight="1">
      <c r="A4" s="5" t="s">
        <v>66</v>
      </c>
      <c r="B4" s="5"/>
      <c r="C4" s="5"/>
      <c r="D4" s="5"/>
      <c r="E4" s="5"/>
      <c r="F4" s="5"/>
      <c r="G4" s="5"/>
      <c r="H4" s="5"/>
      <c r="I4" s="5"/>
    </row>
    <row r="5" spans="1:9" ht="58.5" customHeight="1">
      <c r="A5" s="4"/>
      <c r="B5" s="4"/>
      <c r="C5" s="4"/>
      <c r="D5" s="4"/>
      <c r="E5" s="4"/>
      <c r="F5" s="4"/>
      <c r="G5" s="4"/>
      <c r="H5" s="3"/>
    </row>
    <row r="6" spans="1:9" ht="91.5" customHeight="1">
      <c r="A6" s="4"/>
      <c r="B6" s="4"/>
      <c r="C6" s="4"/>
      <c r="D6" s="4"/>
      <c r="E6" s="4"/>
      <c r="F6" s="4"/>
      <c r="G6" s="4"/>
      <c r="H6" s="3"/>
    </row>
    <row r="7" spans="1:9" ht="33.75">
      <c r="A7" s="4"/>
      <c r="B7" s="4"/>
      <c r="C7" s="4"/>
      <c r="D7" s="4"/>
      <c r="E7" s="4"/>
      <c r="F7" s="4"/>
      <c r="G7" s="4"/>
      <c r="H7" s="3"/>
    </row>
    <row r="8" spans="1:9" ht="108" customHeight="1">
      <c r="A8" s="4"/>
      <c r="B8" s="4"/>
      <c r="C8" s="4"/>
      <c r="D8" s="4"/>
      <c r="E8" s="4"/>
      <c r="F8" s="4"/>
      <c r="G8" s="4"/>
      <c r="H8" s="3"/>
    </row>
    <row r="10" spans="1:9" ht="30" customHeight="1">
      <c r="A10" s="2" t="s">
        <v>67</v>
      </c>
      <c r="B10" s="2"/>
      <c r="C10" s="2"/>
      <c r="D10" s="2"/>
      <c r="E10" s="2"/>
      <c r="F10" s="2"/>
      <c r="G10" s="2"/>
      <c r="H10" s="2"/>
      <c r="I10" s="2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"/>
  <sheetViews>
    <sheetView rightToLeft="1" view="pageBreakPreview" topLeftCell="F1" zoomScale="60" zoomScaleNormal="100" workbookViewId="0">
      <selection activeCell="Z16" sqref="Z16"/>
    </sheetView>
  </sheetViews>
  <sheetFormatPr defaultRowHeight="15.75"/>
  <cols>
    <col min="1" max="2" width="2.5703125" style="25" customWidth="1"/>
    <col min="3" max="3" width="41.28515625" style="25" customWidth="1"/>
    <col min="4" max="5" width="1.28515625" style="25" customWidth="1"/>
    <col min="6" max="6" width="13.5703125" style="25" customWidth="1"/>
    <col min="7" max="7" width="1.28515625" style="25" customWidth="1"/>
    <col min="8" max="8" width="18.42578125" style="25" customWidth="1"/>
    <col min="9" max="9" width="1.28515625" style="25" customWidth="1"/>
    <col min="10" max="10" width="19.7109375" style="25" customWidth="1"/>
    <col min="11" max="11" width="1.28515625" style="25" customWidth="1"/>
    <col min="12" max="12" width="14.28515625" style="25" customWidth="1"/>
    <col min="13" max="13" width="1.28515625" style="25" customWidth="1"/>
    <col min="14" max="14" width="18.28515625" style="25" customWidth="1"/>
    <col min="15" max="15" width="1.28515625" style="25" customWidth="1"/>
    <col min="16" max="16" width="14.28515625" style="25" customWidth="1"/>
    <col min="17" max="17" width="1.28515625" style="25" customWidth="1"/>
    <col min="18" max="18" width="14.28515625" style="25" customWidth="1"/>
    <col min="19" max="19" width="1.28515625" style="25" customWidth="1"/>
    <col min="20" max="20" width="15.5703125" style="25" customWidth="1"/>
    <col min="21" max="21" width="1.28515625" style="25" customWidth="1"/>
    <col min="22" max="22" width="15.5703125" style="25" customWidth="1"/>
    <col min="23" max="23" width="1.28515625" style="25" customWidth="1"/>
    <col min="24" max="24" width="22" style="25" customWidth="1"/>
    <col min="25" max="25" width="1.28515625" style="25" customWidth="1"/>
    <col min="26" max="26" width="22.5703125" style="25" customWidth="1"/>
    <col min="27" max="27" width="1.28515625" style="25" customWidth="1"/>
    <col min="28" max="28" width="23.42578125" style="25" customWidth="1"/>
    <col min="29" max="29" width="0.85546875" style="25" customWidth="1"/>
    <col min="30" max="31" width="22.42578125" style="25" customWidth="1"/>
    <col min="32" max="16384" width="9.140625" style="25"/>
  </cols>
  <sheetData>
    <row r="1" spans="1:29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9" ht="21.7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9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29" ht="14.45" customHeight="1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9" ht="14.4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9" ht="14.45" customHeight="1">
      <c r="F6" s="31" t="s">
        <v>3</v>
      </c>
      <c r="G6" s="31"/>
      <c r="H6" s="31"/>
      <c r="I6" s="31"/>
      <c r="J6" s="31"/>
      <c r="L6" s="31" t="s">
        <v>4</v>
      </c>
      <c r="M6" s="31"/>
      <c r="N6" s="31"/>
      <c r="O6" s="31"/>
      <c r="P6" s="31"/>
      <c r="Q6" s="31"/>
      <c r="R6" s="31"/>
      <c r="T6" s="31" t="s">
        <v>5</v>
      </c>
      <c r="U6" s="31"/>
      <c r="V6" s="31"/>
      <c r="W6" s="31"/>
      <c r="X6" s="31"/>
      <c r="Y6" s="31"/>
      <c r="Z6" s="31"/>
      <c r="AA6" s="31"/>
      <c r="AB6" s="31"/>
    </row>
    <row r="7" spans="1:29" ht="14.45" customHeight="1">
      <c r="F7" s="32"/>
      <c r="G7" s="32"/>
      <c r="H7" s="32"/>
      <c r="I7" s="32"/>
      <c r="J7" s="32"/>
      <c r="L7" s="33" t="s">
        <v>6</v>
      </c>
      <c r="M7" s="33"/>
      <c r="N7" s="33"/>
      <c r="O7" s="32"/>
      <c r="P7" s="33" t="s">
        <v>7</v>
      </c>
      <c r="Q7" s="33"/>
      <c r="R7" s="33"/>
      <c r="T7" s="32"/>
      <c r="U7" s="32"/>
      <c r="V7" s="32"/>
      <c r="W7" s="32"/>
      <c r="X7" s="32"/>
      <c r="Y7" s="32"/>
      <c r="Z7" s="32"/>
      <c r="AA7" s="32"/>
      <c r="AB7" s="32"/>
    </row>
    <row r="8" spans="1:29" ht="14.45" customHeight="1">
      <c r="A8" s="31" t="s">
        <v>8</v>
      </c>
      <c r="B8" s="31"/>
      <c r="C8" s="31"/>
      <c r="E8" s="31" t="s">
        <v>9</v>
      </c>
      <c r="F8" s="31"/>
      <c r="H8" s="34" t="s">
        <v>10</v>
      </c>
      <c r="J8" s="34" t="s">
        <v>11</v>
      </c>
      <c r="L8" s="35" t="s">
        <v>9</v>
      </c>
      <c r="M8" s="32"/>
      <c r="N8" s="35" t="s">
        <v>10</v>
      </c>
      <c r="P8" s="35" t="s">
        <v>9</v>
      </c>
      <c r="Q8" s="32"/>
      <c r="R8" s="35" t="s">
        <v>12</v>
      </c>
      <c r="T8" s="34" t="s">
        <v>9</v>
      </c>
      <c r="V8" s="34" t="s">
        <v>13</v>
      </c>
      <c r="X8" s="34" t="s">
        <v>10</v>
      </c>
      <c r="Z8" s="34" t="s">
        <v>11</v>
      </c>
      <c r="AB8" s="34" t="s">
        <v>14</v>
      </c>
    </row>
    <row r="9" spans="1:29" s="6" customFormat="1" ht="18.75">
      <c r="C9" s="7" t="s">
        <v>68</v>
      </c>
      <c r="F9" s="8">
        <v>13847040</v>
      </c>
      <c r="G9" s="9"/>
      <c r="H9" s="10">
        <v>400000000000</v>
      </c>
      <c r="I9" s="9"/>
      <c r="J9" s="10">
        <f>H9</f>
        <v>400000000000</v>
      </c>
      <c r="K9" s="9"/>
      <c r="L9" s="9">
        <v>0</v>
      </c>
      <c r="M9" s="9"/>
      <c r="N9" s="9">
        <v>0</v>
      </c>
      <c r="O9" s="9"/>
      <c r="P9" s="9">
        <v>0</v>
      </c>
      <c r="Q9" s="9"/>
      <c r="R9" s="9">
        <v>0</v>
      </c>
      <c r="S9" s="9"/>
      <c r="T9" s="8">
        <f>F9</f>
        <v>13847040</v>
      </c>
      <c r="U9" s="9"/>
      <c r="V9" s="11">
        <f>X9/T9</f>
        <v>28887.040118321318</v>
      </c>
      <c r="X9" s="10">
        <f t="shared" ref="X9:X13" si="0">H9</f>
        <v>400000000000</v>
      </c>
      <c r="Y9" s="12">
        <f>H9</f>
        <v>400000000000</v>
      </c>
      <c r="Z9" s="10">
        <f t="shared" ref="Z9:Z13" si="1">X9</f>
        <v>400000000000</v>
      </c>
      <c r="AA9" s="13" t="e">
        <f>#REF!/AC9</f>
        <v>#REF!</v>
      </c>
      <c r="AB9" s="13">
        <f>Z9/AC9</f>
        <v>0.15679098658971083</v>
      </c>
      <c r="AC9" s="36">
        <v>2551167058134</v>
      </c>
    </row>
    <row r="10" spans="1:29" s="6" customFormat="1" ht="18.75">
      <c r="C10" s="7" t="s">
        <v>69</v>
      </c>
      <c r="F10" s="10">
        <v>68727</v>
      </c>
      <c r="G10" s="9"/>
      <c r="H10" s="10">
        <v>420000000000</v>
      </c>
      <c r="I10" s="9"/>
      <c r="J10" s="10">
        <f>H10</f>
        <v>420000000000</v>
      </c>
      <c r="K10" s="9"/>
      <c r="L10" s="9">
        <v>0</v>
      </c>
      <c r="M10" s="9"/>
      <c r="N10" s="9">
        <v>0</v>
      </c>
      <c r="O10" s="9"/>
      <c r="P10" s="9">
        <v>0</v>
      </c>
      <c r="Q10" s="9"/>
      <c r="R10" s="9">
        <v>0</v>
      </c>
      <c r="S10" s="9"/>
      <c r="T10" s="10">
        <f>F10</f>
        <v>68727</v>
      </c>
      <c r="U10" s="9"/>
      <c r="V10" s="11">
        <f t="shared" ref="V10:V13" si="2">X10/T10</f>
        <v>6111135.3616482606</v>
      </c>
      <c r="X10" s="10">
        <f t="shared" si="0"/>
        <v>420000000000</v>
      </c>
      <c r="Y10" s="12">
        <f>H10</f>
        <v>420000000000</v>
      </c>
      <c r="Z10" s="10">
        <f t="shared" si="1"/>
        <v>420000000000</v>
      </c>
      <c r="AA10" s="13" t="e">
        <f>#REF!/AC10</f>
        <v>#REF!</v>
      </c>
      <c r="AB10" s="13">
        <f t="shared" ref="AB10:AB13" si="3">Z10/AC10</f>
        <v>0.16463053591919635</v>
      </c>
      <c r="AC10" s="36">
        <v>2551167058134</v>
      </c>
    </row>
    <row r="11" spans="1:29" s="6" customFormat="1" ht="18.75">
      <c r="C11" s="7" t="s">
        <v>70</v>
      </c>
      <c r="F11" s="10">
        <v>270000</v>
      </c>
      <c r="G11" s="9"/>
      <c r="H11" s="10">
        <v>219375000000</v>
      </c>
      <c r="I11" s="9"/>
      <c r="J11" s="10">
        <f t="shared" ref="J11:J13" si="4">H11</f>
        <v>219375000000</v>
      </c>
      <c r="K11" s="9"/>
      <c r="L11" s="9">
        <v>0</v>
      </c>
      <c r="M11" s="9"/>
      <c r="N11" s="9">
        <v>0</v>
      </c>
      <c r="O11" s="9"/>
      <c r="P11" s="9">
        <v>0</v>
      </c>
      <c r="Q11" s="9"/>
      <c r="R11" s="9">
        <v>0</v>
      </c>
      <c r="S11" s="9"/>
      <c r="T11" s="10">
        <v>270000</v>
      </c>
      <c r="U11" s="9"/>
      <c r="V11" s="11">
        <f t="shared" si="2"/>
        <v>812500</v>
      </c>
      <c r="X11" s="10">
        <f t="shared" si="0"/>
        <v>219375000000</v>
      </c>
      <c r="Y11" s="12">
        <f>H11</f>
        <v>219375000000</v>
      </c>
      <c r="Z11" s="10">
        <f t="shared" si="1"/>
        <v>219375000000</v>
      </c>
      <c r="AA11" s="13" t="e">
        <f>#REF!/AC11</f>
        <v>#REF!</v>
      </c>
      <c r="AB11" s="13">
        <f t="shared" si="3"/>
        <v>8.5990056707794527E-2</v>
      </c>
      <c r="AC11" s="36">
        <v>2551167058134</v>
      </c>
    </row>
    <row r="12" spans="1:29" s="6" customFormat="1" ht="18.75">
      <c r="C12" s="14" t="s">
        <v>71</v>
      </c>
      <c r="D12" s="15"/>
      <c r="E12" s="15"/>
      <c r="F12" s="16">
        <v>1000000</v>
      </c>
      <c r="G12" s="17"/>
      <c r="H12" s="16">
        <v>52000000000</v>
      </c>
      <c r="I12" s="17"/>
      <c r="J12" s="16">
        <f>H12</f>
        <v>52000000000</v>
      </c>
      <c r="K12" s="9"/>
      <c r="L12" s="9"/>
      <c r="M12" s="9"/>
      <c r="N12" s="9"/>
      <c r="O12" s="9"/>
      <c r="P12" s="9"/>
      <c r="Q12" s="9"/>
      <c r="R12" s="9"/>
      <c r="S12" s="9"/>
      <c r="T12" s="10">
        <v>1000000</v>
      </c>
      <c r="U12" s="9"/>
      <c r="V12" s="11">
        <v>52000</v>
      </c>
      <c r="X12" s="10">
        <f>H12</f>
        <v>52000000000</v>
      </c>
      <c r="Y12" s="12"/>
      <c r="Z12" s="10">
        <f t="shared" si="1"/>
        <v>52000000000</v>
      </c>
      <c r="AA12" s="13"/>
      <c r="AB12" s="13">
        <f t="shared" si="3"/>
        <v>2.0382828256662405E-2</v>
      </c>
      <c r="AC12" s="36">
        <v>2551167058134</v>
      </c>
    </row>
    <row r="13" spans="1:29" s="6" customFormat="1" ht="18.75">
      <c r="C13" s="7" t="s">
        <v>72</v>
      </c>
      <c r="F13" s="10">
        <v>1</v>
      </c>
      <c r="G13" s="9"/>
      <c r="H13" s="10">
        <v>135000000000</v>
      </c>
      <c r="I13" s="9"/>
      <c r="J13" s="10">
        <f t="shared" si="4"/>
        <v>135000000000</v>
      </c>
      <c r="K13" s="9"/>
      <c r="L13" s="9">
        <v>0</v>
      </c>
      <c r="M13" s="9"/>
      <c r="N13" s="9">
        <v>0</v>
      </c>
      <c r="O13" s="9"/>
      <c r="P13" s="9">
        <v>0</v>
      </c>
      <c r="Q13" s="9"/>
      <c r="R13" s="9">
        <v>0</v>
      </c>
      <c r="S13" s="9"/>
      <c r="T13" s="18">
        <f>F13</f>
        <v>1</v>
      </c>
      <c r="U13" s="9"/>
      <c r="V13" s="11">
        <f t="shared" si="2"/>
        <v>135000000000</v>
      </c>
      <c r="X13" s="10">
        <f t="shared" si="0"/>
        <v>135000000000</v>
      </c>
      <c r="Y13" s="12">
        <f>H13</f>
        <v>135000000000</v>
      </c>
      <c r="Z13" s="10">
        <f t="shared" si="1"/>
        <v>135000000000</v>
      </c>
      <c r="AA13" s="13" t="e">
        <f>#REF!/AC13</f>
        <v>#REF!</v>
      </c>
      <c r="AB13" s="13">
        <f t="shared" si="3"/>
        <v>5.2916957974027401E-2</v>
      </c>
      <c r="AC13" s="36">
        <v>2551167058134</v>
      </c>
    </row>
    <row r="14" spans="1:29" s="6" customFormat="1" ht="19.5" thickBot="1">
      <c r="C14" s="7" t="s">
        <v>73</v>
      </c>
      <c r="F14" s="19">
        <v>1</v>
      </c>
      <c r="G14" s="9"/>
      <c r="H14" s="19">
        <v>200000000000</v>
      </c>
      <c r="I14" s="9"/>
      <c r="J14" s="19">
        <f>H14</f>
        <v>200000000000</v>
      </c>
      <c r="K14" s="9"/>
      <c r="L14" s="20">
        <v>1</v>
      </c>
      <c r="M14" s="9"/>
      <c r="N14" s="37">
        <v>148000000000</v>
      </c>
      <c r="O14" s="9"/>
      <c r="P14" s="20">
        <v>0</v>
      </c>
      <c r="Q14" s="9"/>
      <c r="R14" s="20">
        <v>0</v>
      </c>
      <c r="S14" s="9"/>
      <c r="T14" s="19">
        <f>F14</f>
        <v>1</v>
      </c>
      <c r="U14" s="9"/>
      <c r="V14" s="21">
        <f>X14/T14</f>
        <v>348000000000</v>
      </c>
      <c r="X14" s="19">
        <f>J14+N14</f>
        <v>348000000000</v>
      </c>
      <c r="Y14" s="12"/>
      <c r="Z14" s="19">
        <f>X14</f>
        <v>348000000000</v>
      </c>
      <c r="AA14" s="22"/>
      <c r="AB14" s="23">
        <f>Z14/AC14</f>
        <v>0.13640815833304842</v>
      </c>
      <c r="AC14" s="36">
        <v>2551167058134</v>
      </c>
    </row>
    <row r="15" spans="1:29" ht="16.5" thickTop="1">
      <c r="F15" s="38">
        <f>SUM(F9:F14)</f>
        <v>15185769</v>
      </c>
      <c r="G15" s="38">
        <f t="shared" ref="G15:AB15" si="5">SUM(G9:G14)</f>
        <v>0</v>
      </c>
      <c r="H15" s="38">
        <f t="shared" si="5"/>
        <v>1426375000000</v>
      </c>
      <c r="I15" s="38">
        <f t="shared" si="5"/>
        <v>0</v>
      </c>
      <c r="J15" s="38">
        <f t="shared" si="5"/>
        <v>1426375000000</v>
      </c>
      <c r="K15" s="38">
        <f t="shared" si="5"/>
        <v>0</v>
      </c>
      <c r="L15" s="38">
        <f t="shared" si="5"/>
        <v>1</v>
      </c>
      <c r="M15" s="38">
        <f t="shared" si="5"/>
        <v>0</v>
      </c>
      <c r="N15" s="38">
        <f t="shared" si="5"/>
        <v>148000000000</v>
      </c>
      <c r="O15" s="38">
        <f t="shared" si="5"/>
        <v>0</v>
      </c>
      <c r="P15" s="38">
        <f t="shared" si="5"/>
        <v>0</v>
      </c>
      <c r="Q15" s="38">
        <f t="shared" si="5"/>
        <v>0</v>
      </c>
      <c r="R15" s="38">
        <f t="shared" si="5"/>
        <v>0</v>
      </c>
      <c r="S15" s="38">
        <f t="shared" si="5"/>
        <v>0</v>
      </c>
      <c r="T15" s="38">
        <f t="shared" si="5"/>
        <v>15185769</v>
      </c>
      <c r="U15" s="38">
        <f t="shared" si="5"/>
        <v>0</v>
      </c>
      <c r="V15" s="38">
        <f t="shared" si="5"/>
        <v>483007004522.40173</v>
      </c>
      <c r="W15" s="38">
        <f t="shared" si="5"/>
        <v>0</v>
      </c>
      <c r="X15" s="38">
        <f>SUM(X9:X14)</f>
        <v>1574375000000</v>
      </c>
      <c r="Y15" s="38">
        <f t="shared" si="5"/>
        <v>1174375000000</v>
      </c>
      <c r="Z15" s="38">
        <f>SUM(Z9:Z14)</f>
        <v>1574375000000</v>
      </c>
      <c r="AA15" s="38" t="e">
        <f t="shared" si="5"/>
        <v>#REF!</v>
      </c>
      <c r="AB15" s="38">
        <f t="shared" si="5"/>
        <v>0.61711952378043999</v>
      </c>
    </row>
  </sheetData>
  <mergeCells count="13">
    <mergeCell ref="A8:C8"/>
    <mergeCell ref="E8:F8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rightToLeft="1" view="pageBreakPreview" zoomScale="60" zoomScaleNormal="100" workbookViewId="0">
      <selection activeCell="G44" sqref="G44"/>
    </sheetView>
  </sheetViews>
  <sheetFormatPr defaultRowHeight="15.75"/>
  <cols>
    <col min="1" max="1" width="5.140625" style="25" customWidth="1"/>
    <col min="2" max="2" width="55.28515625" style="25" customWidth="1"/>
    <col min="3" max="3" width="1.28515625" style="25" customWidth="1"/>
    <col min="4" max="4" width="19.42578125" style="25" customWidth="1"/>
    <col min="5" max="5" width="1.28515625" style="25" customWidth="1"/>
    <col min="6" max="6" width="17.7109375" style="25" customWidth="1"/>
    <col min="7" max="7" width="1.28515625" style="25" customWidth="1"/>
    <col min="8" max="8" width="18.28515625" style="25" customWidth="1"/>
    <col min="9" max="9" width="1.28515625" style="25" customWidth="1"/>
    <col min="10" max="10" width="19.5703125" style="25" customWidth="1"/>
    <col min="11" max="11" width="1.28515625" style="25" customWidth="1"/>
    <col min="12" max="12" width="19.42578125" style="25" customWidth="1"/>
    <col min="13" max="13" width="0.28515625" style="25" customWidth="1"/>
    <col min="14" max="16384" width="9.140625" style="25"/>
  </cols>
  <sheetData>
    <row r="1" spans="1:12" s="25" customFormat="1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s="25" customFormat="1" ht="21.7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25" customFormat="1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s="25" customFormat="1" ht="14.45" customHeight="1"/>
    <row r="5" spans="1:12" s="25" customFormat="1" ht="14.45" customHeight="1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s="25" customFormat="1" ht="14.45" customHeight="1">
      <c r="D6" s="34" t="s">
        <v>3</v>
      </c>
      <c r="F6" s="39" t="s">
        <v>4</v>
      </c>
      <c r="G6" s="39"/>
      <c r="H6" s="39"/>
      <c r="J6" s="34" t="s">
        <v>5</v>
      </c>
    </row>
    <row r="7" spans="1:12" s="25" customFormat="1" ht="14.45" customHeight="1">
      <c r="D7" s="32"/>
      <c r="F7" s="32"/>
      <c r="G7" s="32"/>
      <c r="H7" s="32"/>
      <c r="J7" s="32"/>
    </row>
    <row r="8" spans="1:12" s="25" customFormat="1" ht="14.45" customHeight="1">
      <c r="A8" s="39" t="s">
        <v>15</v>
      </c>
      <c r="B8" s="39"/>
      <c r="D8" s="34" t="s">
        <v>16</v>
      </c>
      <c r="F8" s="34" t="s">
        <v>17</v>
      </c>
      <c r="H8" s="34" t="s">
        <v>18</v>
      </c>
      <c r="J8" s="34" t="s">
        <v>16</v>
      </c>
      <c r="L8" s="34" t="s">
        <v>14</v>
      </c>
    </row>
    <row r="9" spans="1:12" s="25" customFormat="1" ht="21.75" customHeight="1">
      <c r="A9" s="40" t="s">
        <v>19</v>
      </c>
      <c r="B9" s="40"/>
      <c r="D9" s="41">
        <v>9850565001</v>
      </c>
      <c r="F9" s="41">
        <v>4092226926</v>
      </c>
      <c r="H9" s="41">
        <v>9850300000</v>
      </c>
      <c r="J9" s="41">
        <v>4092491927</v>
      </c>
      <c r="L9" s="42" t="s">
        <v>20</v>
      </c>
    </row>
    <row r="10" spans="1:12" s="25" customFormat="1" ht="21.75" customHeight="1">
      <c r="A10" s="43" t="s">
        <v>21</v>
      </c>
      <c r="B10" s="43"/>
      <c r="D10" s="44">
        <v>1182034236</v>
      </c>
      <c r="F10" s="44">
        <v>148026844402</v>
      </c>
      <c r="H10" s="44">
        <v>148000280000</v>
      </c>
      <c r="J10" s="44">
        <v>1208598638</v>
      </c>
      <c r="L10" s="45" t="s">
        <v>22</v>
      </c>
    </row>
    <row r="11" spans="1:12" s="25" customFormat="1" ht="21.75" customHeight="1">
      <c r="A11" s="43" t="s">
        <v>23</v>
      </c>
      <c r="B11" s="43"/>
      <c r="D11" s="44">
        <v>7120381568</v>
      </c>
      <c r="F11" s="44">
        <v>149646402377</v>
      </c>
      <c r="H11" s="44">
        <v>138172300000</v>
      </c>
      <c r="J11" s="44">
        <v>18594483945</v>
      </c>
      <c r="L11" s="45" t="s">
        <v>24</v>
      </c>
    </row>
    <row r="12" spans="1:12" s="25" customFormat="1" ht="21.75" customHeight="1">
      <c r="A12" s="43" t="s">
        <v>25</v>
      </c>
      <c r="B12" s="43"/>
      <c r="D12" s="44">
        <v>174840000000</v>
      </c>
      <c r="F12" s="44">
        <v>4368604930</v>
      </c>
      <c r="H12" s="44">
        <v>4368604930</v>
      </c>
      <c r="J12" s="44">
        <v>174840000000</v>
      </c>
      <c r="L12" s="45" t="s">
        <v>26</v>
      </c>
    </row>
    <row r="13" spans="1:12" s="25" customFormat="1" ht="21.75" customHeight="1">
      <c r="A13" s="43" t="s">
        <v>27</v>
      </c>
      <c r="B13" s="43"/>
      <c r="D13" s="44">
        <v>338300000000</v>
      </c>
      <c r="F13" s="44">
        <v>8452865752</v>
      </c>
      <c r="H13" s="44">
        <v>8452865752</v>
      </c>
      <c r="J13" s="44">
        <v>338300000000</v>
      </c>
      <c r="L13" s="45" t="s">
        <v>28</v>
      </c>
    </row>
    <row r="14" spans="1:12" s="25" customFormat="1" ht="21.75" customHeight="1">
      <c r="A14" s="43" t="s">
        <v>29</v>
      </c>
      <c r="B14" s="43"/>
      <c r="D14" s="44">
        <v>131114000000</v>
      </c>
      <c r="F14" s="44">
        <v>4164050820</v>
      </c>
      <c r="H14" s="44">
        <v>72464050820</v>
      </c>
      <c r="J14" s="44">
        <v>62814000000</v>
      </c>
      <c r="L14" s="45" t="s">
        <v>30</v>
      </c>
    </row>
    <row r="15" spans="1:12" s="25" customFormat="1" ht="21.75" customHeight="1">
      <c r="A15" s="43" t="s">
        <v>31</v>
      </c>
      <c r="B15" s="43"/>
      <c r="D15" s="44">
        <v>165880000000</v>
      </c>
      <c r="F15" s="44">
        <v>4090191780</v>
      </c>
      <c r="H15" s="44">
        <v>4090191780</v>
      </c>
      <c r="J15" s="44">
        <v>165880000000</v>
      </c>
      <c r="L15" s="45" t="s">
        <v>32</v>
      </c>
    </row>
    <row r="16" spans="1:12" s="25" customFormat="1" ht="21.75" customHeight="1">
      <c r="A16" s="43" t="s">
        <v>33</v>
      </c>
      <c r="B16" s="43"/>
      <c r="D16" s="44">
        <v>179640000000</v>
      </c>
      <c r="F16" s="44">
        <v>0</v>
      </c>
      <c r="H16" s="44">
        <v>0</v>
      </c>
      <c r="J16" s="44">
        <v>179640000000</v>
      </c>
      <c r="L16" s="45" t="s">
        <v>34</v>
      </c>
    </row>
    <row r="17" spans="1:12" s="25" customFormat="1" ht="21.75" customHeight="1">
      <c r="A17" s="46" t="s">
        <v>35</v>
      </c>
      <c r="B17" s="46"/>
      <c r="D17" s="47">
        <v>57942000000</v>
      </c>
      <c r="F17" s="47">
        <v>6399831450</v>
      </c>
      <c r="H17" s="47">
        <v>64341831450</v>
      </c>
      <c r="J17" s="47">
        <v>0</v>
      </c>
      <c r="L17" s="48" t="s">
        <v>36</v>
      </c>
    </row>
    <row r="18" spans="1:12" s="25" customFormat="1" ht="21.75" customHeight="1">
      <c r="A18" s="49" t="s">
        <v>37</v>
      </c>
      <c r="B18" s="49"/>
      <c r="D18" s="50">
        <v>1065868980805</v>
      </c>
      <c r="F18" s="50">
        <v>329241018437</v>
      </c>
      <c r="H18" s="50">
        <v>449740424732</v>
      </c>
      <c r="J18" s="50">
        <v>945369574510</v>
      </c>
      <c r="L18" s="51">
        <v>0</v>
      </c>
    </row>
  </sheetData>
  <mergeCells count="16">
    <mergeCell ref="A18:B18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rightToLeft="1" view="pageBreakPreview" zoomScale="60" zoomScaleNormal="100" workbookViewId="0">
      <selection activeCell="V26" sqref="V26"/>
    </sheetView>
  </sheetViews>
  <sheetFormatPr defaultRowHeight="15.75"/>
  <cols>
    <col min="1" max="1" width="59.5703125" style="25" customWidth="1"/>
    <col min="2" max="2" width="1.28515625" style="25" customWidth="1"/>
    <col min="3" max="3" width="16.42578125" style="25" customWidth="1"/>
    <col min="4" max="4" width="1.28515625" style="25" customWidth="1"/>
    <col min="5" max="5" width="12.140625" style="25" customWidth="1"/>
    <col min="6" max="6" width="1.28515625" style="25" customWidth="1"/>
    <col min="7" max="7" width="15.5703125" style="25" customWidth="1"/>
    <col min="8" max="8" width="1.28515625" style="25" customWidth="1"/>
    <col min="9" max="9" width="17" style="25" customWidth="1"/>
    <col min="10" max="10" width="1.28515625" style="25" customWidth="1"/>
    <col min="11" max="11" width="13.28515625" style="25" customWidth="1"/>
    <col min="12" max="12" width="1.28515625" style="25" customWidth="1"/>
    <col min="13" max="13" width="18" style="25" customWidth="1"/>
    <col min="14" max="14" width="0.28515625" style="25" customWidth="1"/>
    <col min="15" max="16384" width="9.140625" style="25"/>
  </cols>
  <sheetData>
    <row r="1" spans="1:13" s="25" customFormat="1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5" customFormat="1" ht="21.75" customHeight="1">
      <c r="A2" s="28" t="s">
        <v>38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25" customFormat="1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25" customFormat="1" ht="14.45" customHeight="1"/>
    <row r="5" spans="1:13" s="25" customFormat="1" ht="14.4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s="25" customFormat="1" ht="14.45" customHeight="1">
      <c r="A6" s="39" t="s">
        <v>39</v>
      </c>
      <c r="C6" s="39" t="s">
        <v>53</v>
      </c>
      <c r="D6" s="39"/>
      <c r="E6" s="39"/>
      <c r="F6" s="39"/>
      <c r="G6" s="39"/>
      <c r="I6" s="39" t="s">
        <v>54</v>
      </c>
      <c r="J6" s="39"/>
      <c r="K6" s="39"/>
      <c r="L6" s="39"/>
      <c r="M6" s="39"/>
    </row>
    <row r="7" spans="1:13" s="25" customFormat="1" ht="29.1" customHeight="1">
      <c r="A7" s="39"/>
      <c r="C7" s="52" t="s">
        <v>64</v>
      </c>
      <c r="D7" s="32"/>
      <c r="E7" s="52" t="s">
        <v>63</v>
      </c>
      <c r="F7" s="32"/>
      <c r="G7" s="52" t="s">
        <v>65</v>
      </c>
      <c r="I7" s="52" t="s">
        <v>64</v>
      </c>
      <c r="J7" s="32"/>
      <c r="K7" s="52" t="s">
        <v>63</v>
      </c>
      <c r="L7" s="32"/>
      <c r="M7" s="52" t="s">
        <v>65</v>
      </c>
    </row>
    <row r="8" spans="1:13" s="25" customFormat="1" ht="21.75" customHeight="1">
      <c r="A8" s="53" t="s">
        <v>19</v>
      </c>
      <c r="C8" s="41">
        <v>2035146</v>
      </c>
      <c r="E8" s="41">
        <v>0</v>
      </c>
      <c r="G8" s="41">
        <v>2035146</v>
      </c>
      <c r="I8" s="41">
        <v>433845582</v>
      </c>
      <c r="K8" s="41">
        <v>0</v>
      </c>
      <c r="M8" s="41">
        <v>433845582</v>
      </c>
    </row>
    <row r="9" spans="1:13" s="25" customFormat="1" ht="21.75" customHeight="1">
      <c r="A9" s="54" t="s">
        <v>57</v>
      </c>
      <c r="C9" s="44">
        <v>0</v>
      </c>
      <c r="E9" s="44">
        <v>0</v>
      </c>
      <c r="G9" s="44">
        <v>0</v>
      </c>
      <c r="I9" s="44">
        <v>13676712333</v>
      </c>
      <c r="K9" s="44">
        <v>26973484</v>
      </c>
      <c r="M9" s="44">
        <v>13649738849</v>
      </c>
    </row>
    <row r="10" spans="1:13" s="25" customFormat="1" ht="21.75" customHeight="1">
      <c r="A10" s="54" t="s">
        <v>21</v>
      </c>
      <c r="C10" s="44">
        <v>4844402</v>
      </c>
      <c r="E10" s="44">
        <v>0</v>
      </c>
      <c r="G10" s="44">
        <v>4844402</v>
      </c>
      <c r="I10" s="44">
        <v>17333414</v>
      </c>
      <c r="K10" s="44">
        <v>0</v>
      </c>
      <c r="M10" s="44">
        <v>17333414</v>
      </c>
    </row>
    <row r="11" spans="1:13" s="25" customFormat="1" ht="21.75" customHeight="1">
      <c r="A11" s="54" t="s">
        <v>58</v>
      </c>
      <c r="C11" s="44">
        <v>0</v>
      </c>
      <c r="E11" s="44">
        <v>0</v>
      </c>
      <c r="G11" s="44">
        <v>0</v>
      </c>
      <c r="I11" s="44">
        <v>7384712333</v>
      </c>
      <c r="K11" s="44">
        <v>6518976</v>
      </c>
      <c r="M11" s="44">
        <v>7378193357</v>
      </c>
    </row>
    <row r="12" spans="1:13" s="25" customFormat="1" ht="21.75" customHeight="1">
      <c r="A12" s="54" t="s">
        <v>59</v>
      </c>
      <c r="C12" s="44">
        <v>0</v>
      </c>
      <c r="E12" s="44">
        <v>0</v>
      </c>
      <c r="G12" s="44">
        <v>0</v>
      </c>
      <c r="I12" s="44">
        <v>525698654</v>
      </c>
      <c r="K12" s="44">
        <v>0</v>
      </c>
      <c r="M12" s="44">
        <v>525698654</v>
      </c>
    </row>
    <row r="13" spans="1:13" s="25" customFormat="1" ht="21.75" customHeight="1">
      <c r="A13" s="54" t="s">
        <v>60</v>
      </c>
      <c r="C13" s="44">
        <v>0</v>
      </c>
      <c r="E13" s="44">
        <v>0</v>
      </c>
      <c r="G13" s="44">
        <v>0</v>
      </c>
      <c r="I13" s="44">
        <v>47887671237</v>
      </c>
      <c r="K13" s="44">
        <v>0</v>
      </c>
      <c r="M13" s="44">
        <v>47887671237</v>
      </c>
    </row>
    <row r="14" spans="1:13" s="25" customFormat="1" ht="21.75" customHeight="1">
      <c r="A14" s="54" t="s">
        <v>23</v>
      </c>
      <c r="C14" s="44">
        <v>19049425</v>
      </c>
      <c r="E14" s="44">
        <v>0</v>
      </c>
      <c r="G14" s="44">
        <v>19049425</v>
      </c>
      <c r="I14" s="44">
        <v>19049425</v>
      </c>
      <c r="K14" s="44">
        <v>0</v>
      </c>
      <c r="M14" s="44">
        <v>19049425</v>
      </c>
    </row>
    <row r="15" spans="1:13" s="25" customFormat="1" ht="21.75" customHeight="1">
      <c r="A15" s="54" t="s">
        <v>25</v>
      </c>
      <c r="C15" s="44">
        <v>4368604930</v>
      </c>
      <c r="E15" s="44">
        <v>0</v>
      </c>
      <c r="G15" s="44">
        <v>4368604930</v>
      </c>
      <c r="I15" s="44">
        <v>23974138263</v>
      </c>
      <c r="K15" s="44">
        <v>26295408</v>
      </c>
      <c r="M15" s="44">
        <v>23947842855</v>
      </c>
    </row>
    <row r="16" spans="1:13" s="25" customFormat="1" ht="21.75" customHeight="1">
      <c r="A16" s="54" t="s">
        <v>27</v>
      </c>
      <c r="C16" s="44">
        <v>8452865752</v>
      </c>
      <c r="E16" s="44">
        <v>0</v>
      </c>
      <c r="G16" s="44">
        <v>8452865752</v>
      </c>
      <c r="I16" s="44">
        <v>44943600686</v>
      </c>
      <c r="K16" s="44">
        <v>31365165</v>
      </c>
      <c r="M16" s="44">
        <v>44912235521</v>
      </c>
    </row>
    <row r="17" spans="1:13" s="25" customFormat="1" ht="21.75" customHeight="1">
      <c r="A17" s="54" t="s">
        <v>29</v>
      </c>
      <c r="C17" s="44">
        <v>1668396816</v>
      </c>
      <c r="E17" s="44">
        <v>-4254439</v>
      </c>
      <c r="G17" s="44">
        <v>1672651255</v>
      </c>
      <c r="I17" s="44">
        <v>15017863552</v>
      </c>
      <c r="K17" s="44">
        <v>1280004</v>
      </c>
      <c r="M17" s="44">
        <v>15016583548</v>
      </c>
    </row>
    <row r="18" spans="1:13" s="25" customFormat="1" ht="21.75" customHeight="1">
      <c r="A18" s="54" t="s">
        <v>31</v>
      </c>
      <c r="C18" s="44">
        <v>4090191780</v>
      </c>
      <c r="E18" s="44">
        <v>0</v>
      </c>
      <c r="G18" s="44">
        <v>4090191780</v>
      </c>
      <c r="I18" s="44">
        <v>25444647294</v>
      </c>
      <c r="K18" s="44">
        <v>19267496</v>
      </c>
      <c r="M18" s="44">
        <v>25425379798</v>
      </c>
    </row>
    <row r="19" spans="1:13" s="25" customFormat="1" ht="21.75" customHeight="1">
      <c r="A19" s="54" t="s">
        <v>33</v>
      </c>
      <c r="C19" s="44">
        <v>4417377030</v>
      </c>
      <c r="E19" s="44">
        <v>85222708</v>
      </c>
      <c r="G19" s="44">
        <v>4332154322</v>
      </c>
      <c r="I19" s="44">
        <v>18736536693</v>
      </c>
      <c r="K19" s="44">
        <v>105108007</v>
      </c>
      <c r="M19" s="44">
        <v>18631428686</v>
      </c>
    </row>
    <row r="20" spans="1:13" s="25" customFormat="1" ht="21.75" customHeight="1">
      <c r="A20" s="55" t="s">
        <v>35</v>
      </c>
      <c r="C20" s="47">
        <v>5212495400</v>
      </c>
      <c r="E20" s="47">
        <v>-5810780</v>
      </c>
      <c r="G20" s="47">
        <v>5218306180</v>
      </c>
      <c r="I20" s="47">
        <v>9257245146</v>
      </c>
      <c r="K20" s="47">
        <v>0</v>
      </c>
      <c r="M20" s="47">
        <v>9257245146</v>
      </c>
    </row>
    <row r="21" spans="1:13" s="25" customFormat="1" ht="21.75" customHeight="1">
      <c r="A21" s="56" t="s">
        <v>37</v>
      </c>
      <c r="C21" s="50">
        <v>28235860681</v>
      </c>
      <c r="E21" s="50">
        <v>75157489</v>
      </c>
      <c r="G21" s="50">
        <v>28160703192</v>
      </c>
      <c r="I21" s="50">
        <v>207319054612</v>
      </c>
      <c r="K21" s="50">
        <v>216808540</v>
      </c>
      <c r="M21" s="50">
        <v>207102246072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rightToLeft="1" view="pageBreakPreview" zoomScale="60" zoomScaleNormal="100" workbookViewId="0">
      <selection activeCell="A9" sqref="A9:B9"/>
    </sheetView>
  </sheetViews>
  <sheetFormatPr defaultRowHeight="15.75"/>
  <cols>
    <col min="1" max="1" width="5.140625" style="25" customWidth="1"/>
    <col min="2" max="2" width="54.5703125" style="25" customWidth="1"/>
    <col min="3" max="3" width="1.28515625" style="25" customWidth="1"/>
    <col min="4" max="4" width="19.42578125" style="57" customWidth="1"/>
    <col min="5" max="6" width="1.28515625" style="25" customWidth="1"/>
    <col min="7" max="7" width="19.42578125" style="25" customWidth="1"/>
    <col min="8" max="8" width="1.28515625" style="25" customWidth="1"/>
    <col min="9" max="9" width="0.28515625" style="25" customWidth="1"/>
    <col min="10" max="16384" width="9.140625" style="25"/>
  </cols>
  <sheetData>
    <row r="1" spans="1:8" ht="29.1" customHeight="1">
      <c r="A1" s="28" t="s">
        <v>0</v>
      </c>
      <c r="B1" s="28"/>
      <c r="C1" s="28"/>
      <c r="D1" s="28"/>
      <c r="E1" s="28"/>
      <c r="F1" s="28"/>
      <c r="G1" s="28"/>
      <c r="H1" s="28"/>
    </row>
    <row r="2" spans="1:8" ht="21.75" customHeight="1">
      <c r="A2" s="28" t="s">
        <v>38</v>
      </c>
      <c r="B2" s="28"/>
      <c r="C2" s="28"/>
      <c r="D2" s="28"/>
      <c r="E2" s="28"/>
      <c r="F2" s="28"/>
      <c r="G2" s="28"/>
      <c r="H2" s="28"/>
    </row>
    <row r="3" spans="1:8" ht="21.75" customHeight="1">
      <c r="A3" s="28" t="s">
        <v>2</v>
      </c>
      <c r="B3" s="28"/>
      <c r="C3" s="28"/>
      <c r="D3" s="28"/>
      <c r="E3" s="28"/>
      <c r="F3" s="28"/>
      <c r="G3" s="28"/>
      <c r="H3" s="28"/>
    </row>
    <row r="4" spans="1:8" ht="14.45" customHeight="1"/>
    <row r="5" spans="1:8" ht="14.45" customHeight="1">
      <c r="A5" s="29"/>
      <c r="B5" s="30"/>
      <c r="C5" s="30"/>
      <c r="D5" s="30"/>
      <c r="E5" s="30"/>
      <c r="F5" s="30"/>
      <c r="G5" s="30"/>
      <c r="H5" s="30"/>
    </row>
    <row r="6" spans="1:8" ht="14.45" customHeight="1">
      <c r="D6" s="39" t="s">
        <v>53</v>
      </c>
      <c r="E6" s="39"/>
      <c r="G6" s="39" t="s">
        <v>54</v>
      </c>
      <c r="H6" s="39"/>
    </row>
    <row r="7" spans="1:8" ht="36.4" customHeight="1">
      <c r="A7" s="39" t="s">
        <v>55</v>
      </c>
      <c r="B7" s="39"/>
      <c r="D7" s="52" t="s">
        <v>56</v>
      </c>
      <c r="E7" s="32"/>
      <c r="G7" s="52" t="s">
        <v>56</v>
      </c>
      <c r="H7" s="32"/>
    </row>
    <row r="8" spans="1:8" ht="21.75" customHeight="1">
      <c r="A8" s="40" t="s">
        <v>19</v>
      </c>
      <c r="B8" s="40"/>
      <c r="D8" s="58">
        <v>2035146</v>
      </c>
      <c r="G8" s="41">
        <v>433845582</v>
      </c>
    </row>
    <row r="9" spans="1:8" ht="21.75" customHeight="1">
      <c r="A9" s="43" t="s">
        <v>57</v>
      </c>
      <c r="B9" s="43"/>
      <c r="D9" s="59">
        <v>0</v>
      </c>
      <c r="G9" s="44">
        <v>13676712333</v>
      </c>
    </row>
    <row r="10" spans="1:8" ht="21.75" customHeight="1">
      <c r="A10" s="43" t="s">
        <v>21</v>
      </c>
      <c r="B10" s="43"/>
      <c r="D10" s="59">
        <v>4844402</v>
      </c>
      <c r="G10" s="44">
        <v>17333414</v>
      </c>
    </row>
    <row r="11" spans="1:8" ht="21.75" customHeight="1">
      <c r="A11" s="43" t="s">
        <v>58</v>
      </c>
      <c r="B11" s="43"/>
      <c r="D11" s="59">
        <v>0</v>
      </c>
      <c r="G11" s="44">
        <v>7384712333</v>
      </c>
    </row>
    <row r="12" spans="1:8" ht="21.75" customHeight="1">
      <c r="A12" s="43" t="s">
        <v>59</v>
      </c>
      <c r="B12" s="43"/>
      <c r="D12" s="59">
        <v>0</v>
      </c>
      <c r="G12" s="44">
        <v>525698654</v>
      </c>
    </row>
    <row r="13" spans="1:8" ht="21.75" customHeight="1">
      <c r="A13" s="43" t="s">
        <v>60</v>
      </c>
      <c r="B13" s="43"/>
      <c r="D13" s="59">
        <v>0</v>
      </c>
      <c r="G13" s="44">
        <v>47887671237</v>
      </c>
    </row>
    <row r="14" spans="1:8" ht="21.75" customHeight="1">
      <c r="A14" s="43" t="s">
        <v>23</v>
      </c>
      <c r="B14" s="43"/>
      <c r="D14" s="59">
        <v>19049425</v>
      </c>
      <c r="G14" s="44">
        <v>19049425</v>
      </c>
    </row>
    <row r="15" spans="1:8" ht="21.75" customHeight="1">
      <c r="A15" s="43" t="s">
        <v>25</v>
      </c>
      <c r="B15" s="43"/>
      <c r="D15" s="59">
        <v>4368604930</v>
      </c>
      <c r="G15" s="44">
        <v>23974138263</v>
      </c>
    </row>
    <row r="16" spans="1:8" ht="21.75" customHeight="1">
      <c r="A16" s="43" t="s">
        <v>27</v>
      </c>
      <c r="B16" s="43"/>
      <c r="D16" s="59">
        <v>8452865752</v>
      </c>
      <c r="G16" s="44">
        <v>44943600686</v>
      </c>
    </row>
    <row r="17" spans="1:7" ht="21.75" customHeight="1">
      <c r="A17" s="43" t="s">
        <v>29</v>
      </c>
      <c r="B17" s="43"/>
      <c r="D17" s="59">
        <v>1668396816</v>
      </c>
      <c r="G17" s="44">
        <v>15017863552</v>
      </c>
    </row>
    <row r="18" spans="1:7" ht="21.75" customHeight="1">
      <c r="A18" s="43" t="s">
        <v>31</v>
      </c>
      <c r="B18" s="43"/>
      <c r="D18" s="59">
        <v>4090191780</v>
      </c>
      <c r="G18" s="44">
        <v>25444647294</v>
      </c>
    </row>
    <row r="19" spans="1:7" ht="21.75" customHeight="1">
      <c r="A19" s="43" t="s">
        <v>33</v>
      </c>
      <c r="B19" s="43"/>
      <c r="D19" s="59">
        <v>4417377030</v>
      </c>
      <c r="G19" s="44">
        <v>18736536693</v>
      </c>
    </row>
    <row r="20" spans="1:7" ht="21.75" customHeight="1">
      <c r="A20" s="46" t="s">
        <v>35</v>
      </c>
      <c r="B20" s="46"/>
      <c r="D20" s="60">
        <v>5212495400</v>
      </c>
      <c r="G20" s="47">
        <v>9257245146</v>
      </c>
    </row>
    <row r="21" spans="1:7" ht="21.75" customHeight="1">
      <c r="A21" s="49" t="s">
        <v>37</v>
      </c>
      <c r="B21" s="49"/>
      <c r="D21" s="61">
        <v>28235860681</v>
      </c>
      <c r="G21" s="50">
        <v>207319054612</v>
      </c>
    </row>
  </sheetData>
  <mergeCells count="21"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H1"/>
    <mergeCell ref="A2:H2"/>
    <mergeCell ref="A3:H3"/>
    <mergeCell ref="B5:H5"/>
    <mergeCell ref="D6:E6"/>
    <mergeCell ref="G6:H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view="pageBreakPreview" zoomScale="60" zoomScaleNormal="100" workbookViewId="0">
      <selection activeCell="F24" sqref="F24"/>
    </sheetView>
  </sheetViews>
  <sheetFormatPr defaultRowHeight="15.75"/>
  <cols>
    <col min="1" max="1" width="5.140625" style="25" customWidth="1"/>
    <col min="2" max="2" width="41.5703125" style="25" customWidth="1"/>
    <col min="3" max="3" width="1.28515625" style="25" customWidth="1"/>
    <col min="4" max="4" width="19.42578125" style="25" customWidth="1"/>
    <col min="5" max="5" width="1.28515625" style="25" customWidth="1"/>
    <col min="6" max="6" width="19.42578125" style="25" customWidth="1"/>
    <col min="7" max="7" width="0.28515625" style="25" customWidth="1"/>
    <col min="8" max="16384" width="9.140625" style="25"/>
  </cols>
  <sheetData>
    <row r="1" spans="1:6" s="25" customFormat="1" ht="29.1" customHeight="1">
      <c r="A1" s="28" t="s">
        <v>0</v>
      </c>
      <c r="B1" s="28"/>
      <c r="C1" s="28"/>
      <c r="D1" s="28"/>
      <c r="E1" s="28"/>
      <c r="F1" s="28"/>
    </row>
    <row r="2" spans="1:6" s="25" customFormat="1" ht="21.75" customHeight="1">
      <c r="A2" s="28" t="s">
        <v>38</v>
      </c>
      <c r="B2" s="28"/>
      <c r="C2" s="28"/>
      <c r="D2" s="28"/>
      <c r="E2" s="28"/>
      <c r="F2" s="28"/>
    </row>
    <row r="3" spans="1:6" s="25" customFormat="1" ht="21.75" customHeight="1">
      <c r="A3" s="28" t="s">
        <v>2</v>
      </c>
      <c r="B3" s="28"/>
      <c r="C3" s="28"/>
      <c r="D3" s="28"/>
      <c r="E3" s="28"/>
      <c r="F3" s="28"/>
    </row>
    <row r="4" spans="1:6" s="25" customFormat="1" ht="14.45" customHeight="1"/>
    <row r="5" spans="1:6" s="25" customFormat="1" ht="29.1" customHeight="1">
      <c r="A5" s="29"/>
      <c r="B5" s="30"/>
      <c r="C5" s="30"/>
      <c r="D5" s="30"/>
      <c r="E5" s="30"/>
      <c r="F5" s="30"/>
    </row>
    <row r="6" spans="1:6" s="25" customFormat="1" ht="14.45" customHeight="1">
      <c r="D6" s="34" t="s">
        <v>53</v>
      </c>
      <c r="F6" s="34" t="s">
        <v>5</v>
      </c>
    </row>
    <row r="7" spans="1:6" s="25" customFormat="1" ht="14.45" customHeight="1">
      <c r="A7" s="39" t="s">
        <v>51</v>
      </c>
      <c r="B7" s="39"/>
      <c r="D7" s="35" t="s">
        <v>16</v>
      </c>
      <c r="F7" s="35" t="s">
        <v>16</v>
      </c>
    </row>
    <row r="8" spans="1:6" s="25" customFormat="1" ht="21.75" customHeight="1">
      <c r="A8" s="40" t="s">
        <v>51</v>
      </c>
      <c r="B8" s="40"/>
      <c r="D8" s="41">
        <v>0</v>
      </c>
      <c r="F8" s="41">
        <v>18409124100</v>
      </c>
    </row>
    <row r="9" spans="1:6" s="25" customFormat="1" ht="21.75" customHeight="1">
      <c r="A9" s="43" t="s">
        <v>61</v>
      </c>
      <c r="B9" s="43"/>
      <c r="D9" s="44">
        <v>0</v>
      </c>
      <c r="F9" s="44">
        <v>60658696</v>
      </c>
    </row>
    <row r="10" spans="1:6" s="25" customFormat="1" ht="21.75" customHeight="1">
      <c r="A10" s="46" t="s">
        <v>62</v>
      </c>
      <c r="B10" s="46"/>
      <c r="D10" s="47">
        <v>0</v>
      </c>
      <c r="F10" s="47">
        <v>0</v>
      </c>
    </row>
    <row r="11" spans="1:6" s="25" customFormat="1" ht="21.75" customHeight="1">
      <c r="A11" s="49" t="s">
        <v>37</v>
      </c>
      <c r="B11" s="49"/>
      <c r="D11" s="50">
        <v>0</v>
      </c>
      <c r="F11" s="50">
        <v>18469782796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rightToLeft="1" tabSelected="1" view="pageBreakPreview" zoomScale="60" zoomScaleNormal="100" workbookViewId="0">
      <selection activeCell="F18" sqref="F18"/>
    </sheetView>
  </sheetViews>
  <sheetFormatPr defaultRowHeight="15.75"/>
  <cols>
    <col min="1" max="1" width="2.5703125" style="25" customWidth="1"/>
    <col min="2" max="2" width="51" style="25" customWidth="1"/>
    <col min="3" max="3" width="1.28515625" style="25" customWidth="1"/>
    <col min="4" max="4" width="11.7109375" style="25" customWidth="1"/>
    <col min="5" max="5" width="1.28515625" style="25" customWidth="1"/>
    <col min="6" max="6" width="22" style="57" customWidth="1"/>
    <col min="7" max="7" width="1.28515625" style="25" customWidth="1"/>
    <col min="8" max="8" width="18" style="25" customWidth="1"/>
    <col min="9" max="9" width="1.28515625" style="25" customWidth="1"/>
    <col min="10" max="10" width="22" style="25" customWidth="1"/>
    <col min="11" max="11" width="0.28515625" style="25" customWidth="1"/>
    <col min="12" max="16384" width="9.140625" style="25"/>
  </cols>
  <sheetData>
    <row r="1" spans="1:10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1.75" customHeight="1">
      <c r="A2" s="28" t="s">
        <v>38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1.7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4.45" customHeight="1"/>
    <row r="5" spans="1:10" ht="29.1" customHeight="1">
      <c r="A5" s="29"/>
      <c r="B5" s="30"/>
      <c r="C5" s="30"/>
      <c r="D5" s="30"/>
      <c r="E5" s="30"/>
      <c r="F5" s="30"/>
      <c r="G5" s="30"/>
      <c r="H5" s="30"/>
      <c r="I5" s="30"/>
      <c r="J5" s="30"/>
    </row>
    <row r="6" spans="1:10" ht="14.45" customHeight="1"/>
    <row r="7" spans="1:10" ht="14.45" customHeight="1">
      <c r="A7" s="39" t="s">
        <v>39</v>
      </c>
      <c r="B7" s="39"/>
      <c r="D7" s="34" t="s">
        <v>40</v>
      </c>
      <c r="F7" s="34" t="s">
        <v>16</v>
      </c>
      <c r="H7" s="34" t="s">
        <v>41</v>
      </c>
      <c r="J7" s="34" t="s">
        <v>42</v>
      </c>
    </row>
    <row r="8" spans="1:10" ht="21.75" customHeight="1">
      <c r="A8" s="40" t="s">
        <v>43</v>
      </c>
      <c r="B8" s="40"/>
      <c r="D8" s="53" t="s">
        <v>44</v>
      </c>
      <c r="F8" s="58">
        <v>0</v>
      </c>
      <c r="H8" s="24">
        <v>0</v>
      </c>
      <c r="J8" s="24">
        <v>0</v>
      </c>
    </row>
    <row r="9" spans="1:10" ht="21.75" customHeight="1">
      <c r="A9" s="43" t="s">
        <v>45</v>
      </c>
      <c r="B9" s="43"/>
      <c r="D9" s="54" t="s">
        <v>46</v>
      </c>
      <c r="F9" s="59">
        <v>0</v>
      </c>
      <c r="H9" s="26">
        <v>0</v>
      </c>
      <c r="J9" s="26">
        <v>0</v>
      </c>
    </row>
    <row r="10" spans="1:10" ht="21.75" customHeight="1">
      <c r="A10" s="43" t="s">
        <v>47</v>
      </c>
      <c r="B10" s="43"/>
      <c r="D10" s="54" t="s">
        <v>48</v>
      </c>
      <c r="F10" s="59">
        <v>0</v>
      </c>
      <c r="H10" s="26">
        <v>0</v>
      </c>
      <c r="J10" s="26">
        <v>0</v>
      </c>
    </row>
    <row r="11" spans="1:10" ht="21.75" customHeight="1">
      <c r="A11" s="43" t="s">
        <v>49</v>
      </c>
      <c r="B11" s="43"/>
      <c r="D11" s="54" t="s">
        <v>50</v>
      </c>
      <c r="F11" s="59">
        <v>28235860681</v>
      </c>
      <c r="H11" s="26">
        <v>1</v>
      </c>
      <c r="J11" s="26">
        <v>1.2053882172844805E-2</v>
      </c>
    </row>
    <row r="12" spans="1:10" ht="21.75" customHeight="1">
      <c r="A12" s="46" t="s">
        <v>51</v>
      </c>
      <c r="B12" s="46"/>
      <c r="D12" s="55" t="s">
        <v>52</v>
      </c>
      <c r="F12" s="60">
        <v>0</v>
      </c>
      <c r="H12" s="26">
        <v>0</v>
      </c>
      <c r="J12" s="26">
        <v>0</v>
      </c>
    </row>
    <row r="13" spans="1:10" ht="21.75" customHeight="1">
      <c r="A13" s="49" t="s">
        <v>37</v>
      </c>
      <c r="B13" s="49"/>
      <c r="D13" s="50"/>
      <c r="F13" s="61">
        <f>F11</f>
        <v>28235860681</v>
      </c>
      <c r="H13" s="27">
        <v>1</v>
      </c>
      <c r="J13" s="27">
        <f>J11</f>
        <v>1.2053882172844805E-2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جلد</vt:lpstr>
      <vt:lpstr>سهام</vt:lpstr>
      <vt:lpstr>سپرده</vt:lpstr>
      <vt:lpstr>سود سپرده بانکی</vt:lpstr>
      <vt:lpstr>درآمد سپرده بانکی</vt:lpstr>
      <vt:lpstr>سایر درآمدها</vt:lpstr>
      <vt:lpstr>درآمد</vt:lpstr>
      <vt:lpstr>جلد!Print_Area</vt:lpstr>
      <vt:lpstr>درآمد!Print_Area</vt:lpstr>
      <vt:lpstr>'درآمد سپرده بانکی'!Print_Area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Khalili</dc:creator>
  <dc:description/>
  <cp:lastModifiedBy>Mina Khalili</cp:lastModifiedBy>
  <dcterms:created xsi:type="dcterms:W3CDTF">2025-02-19T06:28:40Z</dcterms:created>
  <dcterms:modified xsi:type="dcterms:W3CDTF">2025-02-19T07:34:18Z</dcterms:modified>
</cp:coreProperties>
</file>