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liiiiiiiiiiiiiiiiiiiiiiiiiiiiiii\داناک\صندوق زیست پارسیان\گزارش ماهانه پرتفوی\1403\"/>
    </mc:Choice>
  </mc:AlternateContent>
  <bookViews>
    <workbookView xWindow="120" yWindow="15" windowWidth="18975" windowHeight="11955" activeTab="1"/>
  </bookViews>
  <sheets>
    <sheet name="جلد" sheetId="22" r:id="rId1"/>
    <sheet name="سهام" sheetId="2" r:id="rId2"/>
    <sheet name="سپرده" sheetId="7" r:id="rId3"/>
    <sheet name="سود سپرده بانکی" sheetId="18" r:id="rId4"/>
    <sheet name="درآمد سپرده بانکی" sheetId="13" r:id="rId5"/>
    <sheet name="سایر درآمدها" sheetId="14" r:id="rId6"/>
    <sheet name="درآمد" sheetId="8" r:id="rId7"/>
  </sheets>
  <definedNames>
    <definedName name="_xlnm.Print_Area" localSheetId="0">جلد!$A$1:$I$12</definedName>
    <definedName name="_xlnm.Print_Area" localSheetId="6">درآمد!$A$1:$K$12</definedName>
    <definedName name="_xlnm.Print_Area" localSheetId="4">'درآمد سپرده بانکی'!$A$1:$I$20</definedName>
    <definedName name="_xlnm.Print_Area" localSheetId="5">'سایر درآمدها'!$A$1:$G$10</definedName>
    <definedName name="_xlnm.Print_Area" localSheetId="2">سپرده!$A$1:$M$16</definedName>
    <definedName name="_xlnm.Print_Area" localSheetId="3">'سود سپرده بانکی'!$A$1:$N$20</definedName>
    <definedName name="_xlnm.Print_Area" localSheetId="1">سهام!$A$1:$AC$14</definedName>
  </definedNames>
  <calcPr calcId="162913"/>
</workbook>
</file>

<file path=xl/calcChain.xml><?xml version="1.0" encoding="utf-8"?>
<calcChain xmlns="http://schemas.openxmlformats.org/spreadsheetml/2006/main">
  <c r="V11" i="2" l="1"/>
  <c r="F12" i="8" l="1"/>
  <c r="W13" i="2"/>
  <c r="U13" i="2"/>
  <c r="S13" i="2"/>
  <c r="R13" i="2"/>
  <c r="Q13" i="2"/>
  <c r="P13" i="2"/>
  <c r="O13" i="2"/>
  <c r="N13" i="2"/>
  <c r="M13" i="2"/>
  <c r="L13" i="2"/>
  <c r="K13" i="2"/>
  <c r="I13" i="2"/>
  <c r="H13" i="2"/>
  <c r="G13" i="2"/>
  <c r="F13" i="2"/>
  <c r="T12" i="2"/>
  <c r="J12" i="2"/>
  <c r="X12" i="2" s="1"/>
  <c r="Z12" i="2" s="1"/>
  <c r="AB12" i="2" s="1"/>
  <c r="AA11" i="2"/>
  <c r="Z11" i="2"/>
  <c r="AB11" i="2" s="1"/>
  <c r="Y11" i="2"/>
  <c r="X11" i="2"/>
  <c r="T11" i="2"/>
  <c r="J11" i="2"/>
  <c r="X10" i="2"/>
  <c r="Z10" i="2" s="1"/>
  <c r="AB10" i="2" s="1"/>
  <c r="J10" i="2"/>
  <c r="AA9" i="2"/>
  <c r="Y9" i="2"/>
  <c r="X9" i="2"/>
  <c r="Z9" i="2" s="1"/>
  <c r="AB9" i="2" s="1"/>
  <c r="V9" i="2"/>
  <c r="J9" i="2"/>
  <c r="AA8" i="2"/>
  <c r="Y8" i="2"/>
  <c r="X8" i="2"/>
  <c r="Z8" i="2" s="1"/>
  <c r="AB8" i="2" s="1"/>
  <c r="T8" i="2"/>
  <c r="V8" i="2" s="1"/>
  <c r="J8" i="2"/>
  <c r="AA7" i="2"/>
  <c r="AA13" i="2" s="1"/>
  <c r="Y7" i="2"/>
  <c r="X7" i="2"/>
  <c r="Z7" i="2" s="1"/>
  <c r="AB7" i="2" s="1"/>
  <c r="T7" i="2"/>
  <c r="J7" i="2"/>
  <c r="Y13" i="2" l="1"/>
  <c r="T13" i="2"/>
  <c r="J13" i="2"/>
  <c r="X13" i="2"/>
  <c r="AB13" i="2"/>
  <c r="V7" i="2"/>
  <c r="V12" i="2"/>
  <c r="Z13" i="2"/>
  <c r="V13" i="2" l="1"/>
</calcChain>
</file>

<file path=xl/sharedStrings.xml><?xml version="1.0" encoding="utf-8"?>
<sst xmlns="http://schemas.openxmlformats.org/spreadsheetml/2006/main" count="137" uniqueCount="73">
  <si>
    <t>صندوق سرمایه ‏گذاری خصوصی اکسیر زیست پارسیان</t>
  </si>
  <si>
    <t>صورت وضعیت پرتفوی</t>
  </si>
  <si>
    <t>برای ماه منتهی به 1403/12/30</t>
  </si>
  <si>
    <t>1403/11/30</t>
  </si>
  <si>
    <t>تغییرات طی دوره</t>
  </si>
  <si>
    <t>1403/12/30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</si>
  <si>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</si>
  <si>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</si>
  <si>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</si>
  <si>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</si>
  <si>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</si>
  <si>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</si>
  <si>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</si>
  <si>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</si>
  <si>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</si>
  <si>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سپرده های بانکی</t>
  </si>
  <si>
    <t>مبلغ</t>
  </si>
  <si>
    <t>افزایش</t>
  </si>
  <si>
    <t>کاهش</t>
  </si>
  <si>
    <t>سپرده کوتاه مدت بانک پاسارگاد الوند 209.8100.15206555.1</t>
  </si>
  <si>
    <t>0.32%</t>
  </si>
  <si>
    <t>سپرده کوتاه مدت بانک خاورمیانه سعادت آباد  100610810707075396</t>
  </si>
  <si>
    <t>0.05%</t>
  </si>
  <si>
    <t>سپرده کوتاه مدت بانک گردشگری توحید 129.71.1310369.1</t>
  </si>
  <si>
    <t>1.46%</t>
  </si>
  <si>
    <t>سپرده بلند مدت بانک گردشگری توحید 129.333.1310369.1</t>
  </si>
  <si>
    <t>6.80%</t>
  </si>
  <si>
    <t>سپرده بلند مدت بانک گردشگری توحید 129.333.1310369.2</t>
  </si>
  <si>
    <t>13.16%</t>
  </si>
  <si>
    <t>سپرده بلند مدت بانک گردشگری توحید 129.333.1310369.3</t>
  </si>
  <si>
    <t>2.44%</t>
  </si>
  <si>
    <t>سپرده بلند مدت بانک پاسارگاد الوند 209.303.15206555.1</t>
  </si>
  <si>
    <t>6.45%</t>
  </si>
  <si>
    <t>سپرده بلند مدت بانک گردشگری توحید 129.333.1310369.4</t>
  </si>
  <si>
    <t>6.99%</t>
  </si>
  <si>
    <t>جمع</t>
  </si>
  <si>
    <t>صورت وضعیت درآمدها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</si>
  <si>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</si>
  <si>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</si>
  <si>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</si>
  <si>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</si>
  <si>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</si>
  <si>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</si>
  <si>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</si>
  <si>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</si>
  <si>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</si>
  <si>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</si>
  <si>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</si>
  <si>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</si>
  <si>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</si>
  <si>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</si>
  <si>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طی ماه</t>
  </si>
  <si>
    <t>از ابتدای سال مالی</t>
  </si>
  <si>
    <t>نام سپرده بانکی</t>
  </si>
  <si>
    <t>سود سپرده بانکی و گواهی سپرده</t>
  </si>
  <si>
    <t>سپرده بلند مدت بانک پاسارگاد الوند 209.307.15206555.1</t>
  </si>
  <si>
    <t>سپرده بلند مدت بانک پاسارگاد الوند 209.307.15206555.2</t>
  </si>
  <si>
    <t>سپرده بلند مدت بانک پاسارگاد الوند 209.307.15206555.3</t>
  </si>
  <si>
    <t>سپرده بلند مدت بانک پاسارگاد الوند 209.307.15206555.4</t>
  </si>
  <si>
    <t>سپرده بلند مدت بانک گردشگری توحید 129.333.1310369.5</t>
  </si>
  <si>
    <t>معین برای سایر درآمدهای تنزیل سود بانک</t>
  </si>
  <si>
    <t>تعدیل کارمزد کارگزار</t>
  </si>
  <si>
    <t>هزینه تنزیل</t>
  </si>
  <si>
    <t>درآمد سود</t>
  </si>
  <si>
    <t>خالص درآمد</t>
  </si>
  <si>
    <t>صورت وضعیت پورتفوی صندوق سرمایه‌گذاری
خصوصی اکسیر زیست پارسیان</t>
  </si>
  <si>
    <t>برای ماه منتهی به 30 اسفند ماه 1403</t>
  </si>
  <si>
    <t>شرکت نیواد فارمد سلامت</t>
  </si>
  <si>
    <t>شرکت طبیب درمان پژوهش قلب</t>
  </si>
  <si>
    <t>شرکت آترا زیست آرای</t>
  </si>
  <si>
    <t>شرکت مهر فناوری نوین مام</t>
  </si>
  <si>
    <t>پیش پرداخت شرکت مهر فناوری نوین مام</t>
  </si>
  <si>
    <t>شرکت  ویرا واکسن شایا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</si>
</sst>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_);_(* \(#,##0\);_(* &quot;-&quot;??_);_(@_)"/>
  </numFmts>
  <fonts count="12">
    <font>
      <sz val="10"/>
      <color rgb="FF000000"/>
      <name val="Arial"/>
      <charset val="1"/>
    </font>
    <font>
      <sz val="10"/>
      <color rgb="FF000000"/>
      <name val="Arial"/>
      <charset val="1"/>
    </font>
    <font>
      <sz val="11"/>
      <name val="Calibri"/>
      <family val="2"/>
    </font>
    <font>
      <b/>
      <sz val="18"/>
      <name val="B Nazanin"/>
      <charset val="178"/>
    </font>
    <font>
      <b/>
      <sz val="20"/>
      <name val="B Nazanin"/>
      <charset val="178"/>
    </font>
    <font>
      <b/>
      <sz val="26"/>
      <name val="IranNastaliq"/>
      <family val="1"/>
    </font>
    <font>
      <sz val="12"/>
      <color rgb="FF000000"/>
      <name val="B Nazanin"/>
      <charset val="178"/>
    </font>
    <font>
      <sz val="12"/>
      <name val="B Nazanin"/>
      <charset val="178"/>
    </font>
    <font>
      <sz val="10"/>
      <color rgb="FF000000"/>
      <name val="B Nazanin"/>
      <charset val="178"/>
    </font>
    <font>
      <b/>
      <sz val="15"/>
      <color rgb="FF000000"/>
      <name val="B Nazanin"/>
      <charset val="178"/>
    </font>
    <font>
      <b/>
      <sz val="12"/>
      <color rgb="FF000000"/>
      <name val="B Nazanin"/>
      <charset val="178"/>
    </font>
    <font>
      <sz val="10"/>
      <color rgb="FF333333"/>
      <name val="B Nazanin"/>
      <charset val="17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 applyAlignment="1">
      <alignment horizontal="left"/>
    </xf>
    <xf numFmtId="0" fontId="2" fillId="0" borderId="0" xfId="2"/>
    <xf numFmtId="0" fontId="4" fillId="0" borderId="0" xfId="2" applyFont="1" applyAlignment="1">
      <alignment vertical="center" wrapText="1"/>
    </xf>
    <xf numFmtId="0" fontId="5" fillId="0" borderId="0" xfId="2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2" applyFont="1"/>
    <xf numFmtId="164" fontId="7" fillId="0" borderId="2" xfId="2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7" fillId="0" borderId="0" xfId="2" applyNumberFormat="1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9" fontId="6" fillId="0" borderId="0" xfId="1" applyFont="1" applyAlignment="1">
      <alignment horizontal="center" vertical="center"/>
    </xf>
    <xf numFmtId="0" fontId="7" fillId="2" borderId="0" xfId="2" applyFont="1" applyFill="1"/>
    <xf numFmtId="0" fontId="6" fillId="2" borderId="0" xfId="0" applyFont="1" applyFill="1" applyAlignment="1">
      <alignment horizontal="left"/>
    </xf>
    <xf numFmtId="164" fontId="7" fillId="2" borderId="0" xfId="2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64" fontId="7" fillId="0" borderId="0" xfId="2" applyNumberFormat="1" applyFont="1" applyAlignment="1">
      <alignment horizontal="center" vertical="center" readingOrder="2"/>
    </xf>
    <xf numFmtId="164" fontId="7" fillId="0" borderId="6" xfId="2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3" fontId="8" fillId="0" borderId="6" xfId="0" applyNumberFormat="1" applyFont="1" applyBorder="1" applyAlignment="1">
      <alignment horizontal="left"/>
    </xf>
    <xf numFmtId="1" fontId="6" fillId="0" borderId="6" xfId="0" applyNumberFormat="1" applyFont="1" applyBorder="1" applyAlignment="1">
      <alignment horizontal="center" vertical="center"/>
    </xf>
    <xf numFmtId="9" fontId="6" fillId="0" borderId="0" xfId="1" applyFont="1" applyBorder="1" applyAlignment="1">
      <alignment horizontal="center" vertical="center"/>
    </xf>
    <xf numFmtId="9" fontId="6" fillId="0" borderId="6" xfId="1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164" fontId="8" fillId="0" borderId="0" xfId="0" applyNumberFormat="1" applyFont="1" applyAlignment="1">
      <alignment horizontal="left"/>
    </xf>
    <xf numFmtId="9" fontId="6" fillId="0" borderId="2" xfId="0" applyNumberFormat="1" applyFont="1" applyBorder="1" applyAlignment="1">
      <alignment horizontal="center" vertical="center"/>
    </xf>
    <xf numFmtId="9" fontId="6" fillId="0" borderId="0" xfId="0" applyNumberFormat="1" applyFont="1" applyAlignment="1">
      <alignment horizontal="center" vertical="center"/>
    </xf>
    <xf numFmtId="9" fontId="6" fillId="0" borderId="7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left"/>
    </xf>
    <xf numFmtId="3" fontId="6" fillId="0" borderId="2" xfId="0" applyNumberFormat="1" applyFont="1" applyFill="1" applyBorder="1" applyAlignment="1">
      <alignment horizontal="right" vertical="top"/>
    </xf>
    <xf numFmtId="4" fontId="6" fillId="0" borderId="2" xfId="0" applyNumberFormat="1" applyFont="1" applyFill="1" applyBorder="1" applyAlignment="1">
      <alignment horizontal="right" vertical="top"/>
    </xf>
    <xf numFmtId="3" fontId="6" fillId="0" borderId="0" xfId="0" applyNumberFormat="1" applyFont="1" applyFill="1" applyAlignment="1">
      <alignment horizontal="right" vertical="top"/>
    </xf>
    <xf numFmtId="4" fontId="6" fillId="0" borderId="0" xfId="0" applyNumberFormat="1" applyFont="1" applyFill="1" applyAlignment="1">
      <alignment horizontal="right" vertical="top"/>
    </xf>
    <xf numFmtId="3" fontId="6" fillId="0" borderId="4" xfId="0" applyNumberFormat="1" applyFont="1" applyFill="1" applyBorder="1" applyAlignment="1">
      <alignment horizontal="right" vertical="top"/>
    </xf>
    <xf numFmtId="4" fontId="6" fillId="0" borderId="4" xfId="0" applyNumberFormat="1" applyFont="1" applyFill="1" applyBorder="1" applyAlignment="1">
      <alignment horizontal="right" vertical="top"/>
    </xf>
    <xf numFmtId="3" fontId="6" fillId="0" borderId="5" xfId="0" applyNumberFormat="1" applyFont="1" applyFill="1" applyBorder="1" applyAlignment="1">
      <alignment horizontal="right" vertical="top"/>
    </xf>
    <xf numFmtId="4" fontId="6" fillId="0" borderId="5" xfId="0" applyNumberFormat="1" applyFont="1" applyFill="1" applyBorder="1" applyAlignment="1">
      <alignment horizontal="right" vertical="top"/>
    </xf>
    <xf numFmtId="0" fontId="10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right" vertical="top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left"/>
    </xf>
    <xf numFmtId="3" fontId="10" fillId="0" borderId="1" xfId="0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top"/>
    </xf>
    <xf numFmtId="0" fontId="6" fillId="0" borderId="4" xfId="0" applyFont="1" applyFill="1" applyBorder="1" applyAlignment="1">
      <alignment horizontal="right" vertical="top"/>
    </xf>
    <xf numFmtId="0" fontId="10" fillId="0" borderId="5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right" vertical="top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361950</xdr:colOff>
      <xdr:row>4</xdr:row>
      <xdr:rowOff>133350</xdr:rowOff>
    </xdr:from>
    <xdr:ext cx="2236470" cy="2295525"/>
    <xdr:pic>
      <xdr:nvPicPr>
        <xdr:cNvPr id="2" name="Picture 1">
          <a:extLst>
            <a:ext uri="{FF2B5EF4-FFF2-40B4-BE49-F238E27FC236}">
              <a16:creationId xmlns:a16="http://schemas.microsoft.com/office/drawing/2014/main" id="{65229A66-25AD-4DBA-9FB0-709859E70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71791680" y="781050"/>
          <a:ext cx="2236470" cy="2295525"/>
        </a:xfrm>
        <a:prstGeom prst="rect">
          <a:avLst/>
        </a:prstGeom>
      </xdr:spPr>
    </xdr:pic>
    <xdr:clientData/>
  </xdr:oneCellAnchor>
  <xdr:twoCellAnchor>
    <xdr:from>
      <xdr:col>1</xdr:col>
      <xdr:colOff>209550</xdr:colOff>
      <xdr:row>7</xdr:row>
      <xdr:rowOff>0</xdr:rowOff>
    </xdr:from>
    <xdr:to>
      <xdr:col>7</xdr:col>
      <xdr:colOff>391160</xdr:colOff>
      <xdr:row>7</xdr:row>
      <xdr:rowOff>1001395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2DA03168-352F-4D08-8BD6-E338250A4930}"/>
            </a:ext>
          </a:extLst>
        </xdr:cNvPr>
        <xdr:cNvSpPr txBox="1"/>
      </xdr:nvSpPr>
      <xdr:spPr>
        <a:xfrm>
          <a:off x="9671046190" y="1133475"/>
          <a:ext cx="3724910" cy="16319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2600" b="1"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اکسیر زیست پارسیان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  <a:p>
          <a:pPr marL="0" marR="0" algn="ctr" rtl="1">
            <a:lnSpc>
              <a:spcPct val="107000"/>
            </a:lnSpc>
            <a:spcBef>
              <a:spcPts val="0"/>
            </a:spcBef>
            <a:spcAft>
              <a:spcPts val="800"/>
            </a:spcAft>
          </a:pPr>
          <a:r>
            <a:rPr lang="fa-IR" sz="1400">
              <a:solidFill>
                <a:srgbClr val="7F7F7F"/>
              </a:solidFill>
              <a:effectLst/>
              <a:latin typeface="Calibri" panose="020F0502020204030204" pitchFamily="34" charset="0"/>
              <a:ea typeface="Calibri" panose="020F0502020204030204" pitchFamily="34" charset="0"/>
              <a:cs typeface="B Yekan" panose="00000400000000000000" pitchFamily="2" charset="-78"/>
            </a:rPr>
            <a:t>صندوق سرمایه‌گذاری خصوصی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0"/>
  <sheetViews>
    <sheetView rightToLeft="1" view="pageBreakPreview" zoomScaleNormal="100" zoomScaleSheetLayoutView="100" workbookViewId="0">
      <selection activeCell="O8" sqref="O8"/>
    </sheetView>
  </sheetViews>
  <sheetFormatPr defaultColWidth="8.85546875" defaultRowHeight="15"/>
  <cols>
    <col min="1" max="1" width="8.85546875" style="1" customWidth="1"/>
    <col min="2" max="6" width="8.85546875" style="1"/>
    <col min="7" max="7" width="8.85546875" style="1" customWidth="1"/>
    <col min="8" max="16384" width="8.85546875" style="1"/>
  </cols>
  <sheetData>
    <row r="4" spans="1:9" ht="159" customHeight="1">
      <c r="A4" s="50" t="s">
        <v>65</v>
      </c>
      <c r="B4" s="50"/>
      <c r="C4" s="50"/>
      <c r="D4" s="50"/>
      <c r="E4" s="50"/>
      <c r="F4" s="50"/>
      <c r="G4" s="50"/>
      <c r="H4" s="50"/>
      <c r="I4" s="50"/>
    </row>
    <row r="5" spans="1:9" ht="58.5" customHeight="1">
      <c r="A5" s="3"/>
      <c r="B5" s="3"/>
      <c r="C5" s="3"/>
      <c r="D5" s="3"/>
      <c r="E5" s="3"/>
      <c r="F5" s="3"/>
      <c r="G5" s="3"/>
      <c r="H5" s="2"/>
    </row>
    <row r="6" spans="1:9" ht="91.5" customHeight="1">
      <c r="A6" s="3"/>
      <c r="B6" s="3"/>
      <c r="C6" s="3"/>
      <c r="D6" s="3"/>
      <c r="E6" s="3"/>
      <c r="F6" s="3"/>
      <c r="G6" s="3"/>
      <c r="H6" s="2"/>
    </row>
    <row r="7" spans="1:9" ht="33.75">
      <c r="A7" s="3"/>
      <c r="B7" s="3"/>
      <c r="C7" s="3"/>
      <c r="D7" s="3"/>
      <c r="E7" s="3"/>
      <c r="F7" s="3"/>
      <c r="G7" s="3"/>
      <c r="H7" s="2"/>
    </row>
    <row r="8" spans="1:9" ht="108" customHeight="1">
      <c r="A8" s="3"/>
      <c r="B8" s="3"/>
      <c r="C8" s="3"/>
      <c r="D8" s="3"/>
      <c r="E8" s="3"/>
      <c r="F8" s="3"/>
      <c r="G8" s="3"/>
      <c r="H8" s="2"/>
    </row>
    <row r="10" spans="1:9" ht="30" customHeight="1">
      <c r="A10" s="51" t="s">
        <v>66</v>
      </c>
      <c r="B10" s="51"/>
      <c r="C10" s="51"/>
      <c r="D10" s="51"/>
      <c r="E10" s="51"/>
      <c r="F10" s="51"/>
      <c r="G10" s="51"/>
      <c r="H10" s="51"/>
      <c r="I10" s="51"/>
    </row>
  </sheetData>
  <mergeCells count="2">
    <mergeCell ref="A4:I4"/>
    <mergeCell ref="A10:I1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3"/>
  <sheetViews>
    <sheetView rightToLeft="1" tabSelected="1" zoomScaleNormal="100" workbookViewId="0">
      <selection activeCell="F12" sqref="F12"/>
    </sheetView>
  </sheetViews>
  <sheetFormatPr defaultRowHeight="15.75"/>
  <cols>
    <col min="1" max="2" width="2.5703125" style="23" customWidth="1"/>
    <col min="3" max="3" width="23.42578125" style="23" customWidth="1"/>
    <col min="4" max="5" width="1.28515625" style="23" customWidth="1"/>
    <col min="6" max="6" width="15.85546875" style="23" customWidth="1"/>
    <col min="7" max="7" width="1.28515625" style="23" customWidth="1"/>
    <col min="8" max="8" width="23.28515625" style="23" customWidth="1"/>
    <col min="9" max="9" width="1.28515625" style="23" customWidth="1"/>
    <col min="10" max="10" width="21.140625" style="23" customWidth="1"/>
    <col min="11" max="11" width="1.28515625" style="23" customWidth="1"/>
    <col min="12" max="12" width="14.28515625" style="23" customWidth="1"/>
    <col min="13" max="13" width="1.28515625" style="23" customWidth="1"/>
    <col min="14" max="14" width="18.140625" style="23" customWidth="1"/>
    <col min="15" max="15" width="1.28515625" style="23" customWidth="1"/>
    <col min="16" max="16" width="14.28515625" style="23" customWidth="1"/>
    <col min="17" max="17" width="1.28515625" style="23" customWidth="1"/>
    <col min="18" max="18" width="14.28515625" style="23" customWidth="1"/>
    <col min="19" max="19" width="1.28515625" style="23" customWidth="1"/>
    <col min="20" max="20" width="15.5703125" style="23" customWidth="1"/>
    <col min="21" max="21" width="1.28515625" style="23" customWidth="1"/>
    <col min="22" max="22" width="15.5703125" style="23" customWidth="1"/>
    <col min="23" max="23" width="1.28515625" style="23" customWidth="1"/>
    <col min="24" max="24" width="21.7109375" style="23" customWidth="1"/>
    <col min="25" max="25" width="1.28515625" style="23" customWidth="1"/>
    <col min="26" max="26" width="20.28515625" style="23" customWidth="1"/>
    <col min="27" max="27" width="1.28515625" style="23" customWidth="1"/>
    <col min="28" max="28" width="15.5703125" style="23" customWidth="1"/>
    <col min="29" max="29" width="1.28515625" style="23" customWidth="1"/>
    <col min="30" max="16384" width="9.140625" style="23"/>
  </cols>
  <sheetData>
    <row r="1" spans="1:29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9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</row>
    <row r="3" spans="1:29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9" ht="14.45" customHeight="1">
      <c r="F4" s="52" t="s">
        <v>3</v>
      </c>
      <c r="G4" s="52"/>
      <c r="H4" s="52"/>
      <c r="I4" s="52"/>
      <c r="J4" s="52"/>
      <c r="L4" s="52" t="s">
        <v>4</v>
      </c>
      <c r="M4" s="52"/>
      <c r="N4" s="52"/>
      <c r="O4" s="52"/>
      <c r="P4" s="52"/>
      <c r="Q4" s="52"/>
      <c r="R4" s="52"/>
      <c r="T4" s="52" t="s">
        <v>5</v>
      </c>
      <c r="U4" s="52"/>
      <c r="V4" s="52"/>
      <c r="W4" s="52"/>
      <c r="X4" s="52"/>
      <c r="Y4" s="52"/>
      <c r="Z4" s="52"/>
      <c r="AA4" s="52"/>
      <c r="AB4" s="52"/>
    </row>
    <row r="5" spans="1:29" ht="14.45" customHeight="1">
      <c r="F5" s="31"/>
      <c r="G5" s="31"/>
      <c r="H5" s="31"/>
      <c r="I5" s="31"/>
      <c r="J5" s="31"/>
      <c r="L5" s="53" t="s">
        <v>6</v>
      </c>
      <c r="M5" s="53"/>
      <c r="N5" s="53"/>
      <c r="O5" s="31"/>
      <c r="P5" s="53" t="s">
        <v>7</v>
      </c>
      <c r="Q5" s="53"/>
      <c r="R5" s="53"/>
      <c r="T5" s="31"/>
      <c r="U5" s="31"/>
      <c r="V5" s="31"/>
      <c r="W5" s="31"/>
      <c r="X5" s="31"/>
      <c r="Y5" s="31"/>
      <c r="Z5" s="31"/>
      <c r="AA5" s="31"/>
      <c r="AB5" s="31"/>
    </row>
    <row r="6" spans="1:29" ht="14.45" customHeight="1">
      <c r="A6" s="52" t="s">
        <v>8</v>
      </c>
      <c r="B6" s="52"/>
      <c r="C6" s="52"/>
      <c r="E6" s="52" t="s">
        <v>9</v>
      </c>
      <c r="F6" s="52"/>
      <c r="H6" s="32" t="s">
        <v>10</v>
      </c>
      <c r="J6" s="32" t="s">
        <v>11</v>
      </c>
      <c r="L6" s="33" t="s">
        <v>9</v>
      </c>
      <c r="M6" s="31"/>
      <c r="N6" s="33" t="s">
        <v>10</v>
      </c>
      <c r="P6" s="33" t="s">
        <v>9</v>
      </c>
      <c r="Q6" s="31"/>
      <c r="R6" s="33" t="s">
        <v>12</v>
      </c>
      <c r="T6" s="32" t="s">
        <v>9</v>
      </c>
      <c r="V6" s="32" t="s">
        <v>13</v>
      </c>
      <c r="X6" s="32" t="s">
        <v>10</v>
      </c>
      <c r="Z6" s="32" t="s">
        <v>11</v>
      </c>
      <c r="AB6" s="32" t="s">
        <v>14</v>
      </c>
    </row>
    <row r="7" spans="1:29" s="4" customFormat="1" ht="18.75">
      <c r="C7" s="5" t="s">
        <v>67</v>
      </c>
      <c r="F7" s="6">
        <v>13847040</v>
      </c>
      <c r="G7" s="7"/>
      <c r="H7" s="8">
        <v>400000000000</v>
      </c>
      <c r="I7" s="7"/>
      <c r="J7" s="8">
        <f>H7</f>
        <v>400000000000</v>
      </c>
      <c r="K7" s="7"/>
      <c r="L7" s="7">
        <v>0</v>
      </c>
      <c r="M7" s="7"/>
      <c r="N7" s="7">
        <v>0</v>
      </c>
      <c r="O7" s="7"/>
      <c r="P7" s="7">
        <v>0</v>
      </c>
      <c r="Q7" s="7"/>
      <c r="R7" s="7">
        <v>0</v>
      </c>
      <c r="S7" s="7"/>
      <c r="T7" s="6">
        <f>F7</f>
        <v>13847040</v>
      </c>
      <c r="U7" s="7"/>
      <c r="V7" s="9">
        <f>X7/T7</f>
        <v>28887.040118321318</v>
      </c>
      <c r="X7" s="8">
        <f t="shared" ref="X7:X11" si="0">H7</f>
        <v>400000000000</v>
      </c>
      <c r="Y7" s="10">
        <f>H7</f>
        <v>400000000000</v>
      </c>
      <c r="Z7" s="8">
        <f t="shared" ref="Z7:Z11" si="1">X7</f>
        <v>400000000000</v>
      </c>
      <c r="AA7" s="11" t="e">
        <f>#REF!/AC7</f>
        <v>#REF!</v>
      </c>
      <c r="AB7" s="11">
        <f>Z7/AC7</f>
        <v>0.15561000416097626</v>
      </c>
      <c r="AC7" s="34">
        <v>2570528817583</v>
      </c>
    </row>
    <row r="8" spans="1:29" s="4" customFormat="1" ht="18.75">
      <c r="C8" s="5" t="s">
        <v>68</v>
      </c>
      <c r="F8" s="8">
        <v>68727</v>
      </c>
      <c r="G8" s="7"/>
      <c r="H8" s="8">
        <v>420000000000</v>
      </c>
      <c r="I8" s="7"/>
      <c r="J8" s="8">
        <f>H8</f>
        <v>420000000000</v>
      </c>
      <c r="K8" s="7"/>
      <c r="L8" s="7">
        <v>0</v>
      </c>
      <c r="M8" s="7"/>
      <c r="N8" s="7">
        <v>0</v>
      </c>
      <c r="O8" s="7"/>
      <c r="P8" s="7">
        <v>0</v>
      </c>
      <c r="Q8" s="7"/>
      <c r="R8" s="7">
        <v>0</v>
      </c>
      <c r="S8" s="7"/>
      <c r="T8" s="8">
        <f>F8</f>
        <v>68727</v>
      </c>
      <c r="U8" s="7"/>
      <c r="V8" s="9">
        <f t="shared" ref="V8:V9" si="2">X8/T8</f>
        <v>6111135.3616482606</v>
      </c>
      <c r="X8" s="8">
        <f t="shared" si="0"/>
        <v>420000000000</v>
      </c>
      <c r="Y8" s="10">
        <f>H8</f>
        <v>420000000000</v>
      </c>
      <c r="Z8" s="8">
        <f t="shared" si="1"/>
        <v>420000000000</v>
      </c>
      <c r="AA8" s="11" t="e">
        <f>#REF!/AC8</f>
        <v>#REF!</v>
      </c>
      <c r="AB8" s="11">
        <f t="shared" ref="AB8:AB11" si="3">Z8/AC8</f>
        <v>0.16339050436902508</v>
      </c>
      <c r="AC8" s="34">
        <v>2570528817583</v>
      </c>
    </row>
    <row r="9" spans="1:29" s="4" customFormat="1" ht="18.75">
      <c r="C9" s="5" t="s">
        <v>69</v>
      </c>
      <c r="F9" s="8">
        <v>270000</v>
      </c>
      <c r="G9" s="7"/>
      <c r="H9" s="8">
        <v>219375000000</v>
      </c>
      <c r="I9" s="7"/>
      <c r="J9" s="8">
        <f t="shared" ref="J9:J11" si="4">H9</f>
        <v>219375000000</v>
      </c>
      <c r="K9" s="7"/>
      <c r="L9" s="7">
        <v>0</v>
      </c>
      <c r="M9" s="7"/>
      <c r="N9" s="7">
        <v>0</v>
      </c>
      <c r="O9" s="7"/>
      <c r="P9" s="7">
        <v>0</v>
      </c>
      <c r="Q9" s="7"/>
      <c r="R9" s="7">
        <v>0</v>
      </c>
      <c r="S9" s="7"/>
      <c r="T9" s="8">
        <v>270000</v>
      </c>
      <c r="U9" s="7"/>
      <c r="V9" s="9">
        <f t="shared" si="2"/>
        <v>812500</v>
      </c>
      <c r="X9" s="8">
        <f t="shared" si="0"/>
        <v>219375000000</v>
      </c>
      <c r="Y9" s="10">
        <f>H9</f>
        <v>219375000000</v>
      </c>
      <c r="Z9" s="8">
        <f t="shared" si="1"/>
        <v>219375000000</v>
      </c>
      <c r="AA9" s="11" t="e">
        <f>#REF!/AC9</f>
        <v>#REF!</v>
      </c>
      <c r="AB9" s="11">
        <f t="shared" si="3"/>
        <v>8.5342361657035418E-2</v>
      </c>
      <c r="AC9" s="34">
        <v>2570528817583</v>
      </c>
    </row>
    <row r="10" spans="1:29" s="4" customFormat="1" ht="18.75">
      <c r="C10" s="12" t="s">
        <v>70</v>
      </c>
      <c r="D10" s="13"/>
      <c r="E10" s="13"/>
      <c r="F10" s="14">
        <v>1000000</v>
      </c>
      <c r="G10" s="15"/>
      <c r="H10" s="14">
        <v>52000000000</v>
      </c>
      <c r="I10" s="15"/>
      <c r="J10" s="14">
        <f>H10</f>
        <v>52000000000</v>
      </c>
      <c r="K10" s="7"/>
      <c r="L10" s="7"/>
      <c r="M10" s="7"/>
      <c r="N10" s="7"/>
      <c r="O10" s="7"/>
      <c r="P10" s="7"/>
      <c r="Q10" s="7"/>
      <c r="R10" s="7"/>
      <c r="S10" s="7"/>
      <c r="T10" s="8">
        <v>1000000</v>
      </c>
      <c r="U10" s="7"/>
      <c r="V10" s="9">
        <v>52000</v>
      </c>
      <c r="X10" s="8">
        <f>H10</f>
        <v>52000000000</v>
      </c>
      <c r="Y10" s="10"/>
      <c r="Z10" s="8">
        <f t="shared" si="1"/>
        <v>52000000000</v>
      </c>
      <c r="AA10" s="11"/>
      <c r="AB10" s="11">
        <f t="shared" si="3"/>
        <v>2.0229300540926913E-2</v>
      </c>
      <c r="AC10" s="34">
        <v>2570528817583</v>
      </c>
    </row>
    <row r="11" spans="1:29" s="4" customFormat="1" ht="18.75">
      <c r="C11" s="5" t="s">
        <v>72</v>
      </c>
      <c r="F11" s="14">
        <v>4719514</v>
      </c>
      <c r="G11" s="7"/>
      <c r="H11" s="8">
        <v>135000000000</v>
      </c>
      <c r="I11" s="7"/>
      <c r="J11" s="8">
        <f t="shared" si="4"/>
        <v>135000000000</v>
      </c>
      <c r="K11" s="7"/>
      <c r="L11" s="7">
        <v>0</v>
      </c>
      <c r="M11" s="7"/>
      <c r="N11" s="7">
        <v>0</v>
      </c>
      <c r="O11" s="7"/>
      <c r="P11" s="7">
        <v>0</v>
      </c>
      <c r="Q11" s="7"/>
      <c r="R11" s="7">
        <v>0</v>
      </c>
      <c r="S11" s="7"/>
      <c r="T11" s="16">
        <f>F11</f>
        <v>4719514</v>
      </c>
      <c r="U11" s="7"/>
      <c r="V11" s="9">
        <f>H11</f>
        <v>135000000000</v>
      </c>
      <c r="X11" s="8">
        <f t="shared" si="0"/>
        <v>135000000000</v>
      </c>
      <c r="Y11" s="10">
        <f>H11</f>
        <v>135000000000</v>
      </c>
      <c r="Z11" s="8">
        <f t="shared" si="1"/>
        <v>135000000000</v>
      </c>
      <c r="AA11" s="11" t="e">
        <f>#REF!/AC11</f>
        <v>#REF!</v>
      </c>
      <c r="AB11" s="11">
        <f t="shared" si="3"/>
        <v>5.2518376404329485E-2</v>
      </c>
      <c r="AC11" s="34">
        <v>2570528817583</v>
      </c>
    </row>
    <row r="12" spans="1:29" s="4" customFormat="1" ht="19.5" thickBot="1">
      <c r="C12" s="5" t="s">
        <v>71</v>
      </c>
      <c r="F12" s="17">
        <v>1</v>
      </c>
      <c r="G12" s="7"/>
      <c r="H12" s="17">
        <v>348000000000</v>
      </c>
      <c r="I12" s="7"/>
      <c r="J12" s="17">
        <f>H12</f>
        <v>348000000000</v>
      </c>
      <c r="K12" s="7"/>
      <c r="L12" s="18">
        <v>1</v>
      </c>
      <c r="M12" s="7"/>
      <c r="N12" s="19">
        <v>0</v>
      </c>
      <c r="O12" s="7"/>
      <c r="P12" s="18">
        <v>0</v>
      </c>
      <c r="Q12" s="7"/>
      <c r="R12" s="18">
        <v>0</v>
      </c>
      <c r="S12" s="7"/>
      <c r="T12" s="17">
        <f>F12</f>
        <v>1</v>
      </c>
      <c r="U12" s="7"/>
      <c r="V12" s="20">
        <f>X12/T12</f>
        <v>348000000000</v>
      </c>
      <c r="X12" s="17">
        <f>J12+N12</f>
        <v>348000000000</v>
      </c>
      <c r="Y12" s="10"/>
      <c r="Z12" s="17">
        <f>X12</f>
        <v>348000000000</v>
      </c>
      <c r="AA12" s="21"/>
      <c r="AB12" s="22">
        <f>Z12/AC12</f>
        <v>0.13538070362004934</v>
      </c>
      <c r="AC12" s="34">
        <v>2570528817583</v>
      </c>
    </row>
    <row r="13" spans="1:29" ht="16.5" thickTop="1">
      <c r="F13" s="24">
        <f>SUM(F7:F12)</f>
        <v>19905282</v>
      </c>
      <c r="G13" s="24">
        <f t="shared" ref="G13:AB13" si="5">SUM(G7:G12)</f>
        <v>0</v>
      </c>
      <c r="H13" s="24">
        <f t="shared" si="5"/>
        <v>1574375000000</v>
      </c>
      <c r="I13" s="24">
        <f t="shared" si="5"/>
        <v>0</v>
      </c>
      <c r="J13" s="24">
        <f t="shared" si="5"/>
        <v>1574375000000</v>
      </c>
      <c r="K13" s="24">
        <f t="shared" si="5"/>
        <v>0</v>
      </c>
      <c r="L13" s="24">
        <f t="shared" si="5"/>
        <v>1</v>
      </c>
      <c r="M13" s="24">
        <f t="shared" si="5"/>
        <v>0</v>
      </c>
      <c r="N13" s="24">
        <f t="shared" si="5"/>
        <v>0</v>
      </c>
      <c r="O13" s="24">
        <f t="shared" si="5"/>
        <v>0</v>
      </c>
      <c r="P13" s="24">
        <f t="shared" si="5"/>
        <v>0</v>
      </c>
      <c r="Q13" s="24">
        <f t="shared" si="5"/>
        <v>0</v>
      </c>
      <c r="R13" s="24">
        <f t="shared" si="5"/>
        <v>0</v>
      </c>
      <c r="S13" s="24">
        <f t="shared" si="5"/>
        <v>0</v>
      </c>
      <c r="T13" s="24">
        <f t="shared" si="5"/>
        <v>19905282</v>
      </c>
      <c r="U13" s="24">
        <f t="shared" si="5"/>
        <v>0</v>
      </c>
      <c r="V13" s="24">
        <f t="shared" si="5"/>
        <v>483007004522.40173</v>
      </c>
      <c r="W13" s="24">
        <f t="shared" si="5"/>
        <v>0</v>
      </c>
      <c r="X13" s="24">
        <f>SUM(X7:X12)</f>
        <v>1574375000000</v>
      </c>
      <c r="Y13" s="24">
        <f t="shared" si="5"/>
        <v>1174375000000</v>
      </c>
      <c r="Z13" s="24">
        <f>SUM(Z7:Z12)</f>
        <v>1574375000000</v>
      </c>
      <c r="AA13" s="24" t="e">
        <f t="shared" si="5"/>
        <v>#REF!</v>
      </c>
      <c r="AB13" s="24">
        <f t="shared" si="5"/>
        <v>0.61247125075234243</v>
      </c>
    </row>
  </sheetData>
  <mergeCells count="10">
    <mergeCell ref="A1:AB1"/>
    <mergeCell ref="A2:AB2"/>
    <mergeCell ref="A3:AB3"/>
    <mergeCell ref="A6:C6"/>
    <mergeCell ref="E6:F6"/>
    <mergeCell ref="F4:J4"/>
    <mergeCell ref="L4:R4"/>
    <mergeCell ref="T4:AB4"/>
    <mergeCell ref="L5:N5"/>
    <mergeCell ref="P5:R5"/>
  </mergeCells>
  <pageMargins left="0.39" right="0.39" top="0.39" bottom="0.39" header="0" footer="0"/>
  <pageSetup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"/>
  <sheetViews>
    <sheetView rightToLeft="1" view="pageBreakPreview" zoomScale="60" zoomScaleNormal="100" workbookViewId="0">
      <selection activeCell="N25" sqref="N25"/>
    </sheetView>
  </sheetViews>
  <sheetFormatPr defaultRowHeight="15.75"/>
  <cols>
    <col min="1" max="1" width="5.140625" style="23" customWidth="1"/>
    <col min="2" max="2" width="35" style="23" customWidth="1"/>
    <col min="3" max="3" width="1.28515625" style="23" customWidth="1"/>
    <col min="4" max="4" width="17.85546875" style="23" customWidth="1"/>
    <col min="5" max="5" width="1.28515625" style="23" customWidth="1"/>
    <col min="6" max="6" width="17.140625" style="23" customWidth="1"/>
    <col min="7" max="7" width="1.28515625" style="23" customWidth="1"/>
    <col min="8" max="8" width="15.5703125" style="23" customWidth="1"/>
    <col min="9" max="9" width="1.28515625" style="23" customWidth="1"/>
    <col min="10" max="10" width="18.5703125" style="23" customWidth="1"/>
    <col min="11" max="11" width="1.28515625" style="23" customWidth="1"/>
    <col min="12" max="12" width="19.42578125" style="23" customWidth="1"/>
    <col min="13" max="13" width="0.28515625" style="23" customWidth="1"/>
    <col min="14" max="16384" width="9.140625" style="23"/>
  </cols>
  <sheetData>
    <row r="1" spans="1:12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1.75" customHeight="1">
      <c r="A2" s="54" t="s">
        <v>1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</row>
    <row r="3" spans="1:12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</row>
    <row r="4" spans="1:12" ht="14.45" customHeight="1"/>
    <row r="5" spans="1:12" ht="14.45" customHeight="1">
      <c r="D5" s="32" t="s">
        <v>3</v>
      </c>
      <c r="F5" s="52" t="s">
        <v>4</v>
      </c>
      <c r="G5" s="52"/>
      <c r="H5" s="52"/>
      <c r="J5" s="32" t="s">
        <v>5</v>
      </c>
    </row>
    <row r="6" spans="1:12" ht="14.45" customHeight="1">
      <c r="D6" s="31"/>
      <c r="F6" s="31"/>
      <c r="G6" s="31"/>
      <c r="H6" s="31"/>
      <c r="J6" s="31"/>
    </row>
    <row r="7" spans="1:12" ht="14.45" customHeight="1">
      <c r="A7" s="52" t="s">
        <v>15</v>
      </c>
      <c r="B7" s="52"/>
      <c r="D7" s="32" t="s">
        <v>16</v>
      </c>
      <c r="F7" s="32" t="s">
        <v>17</v>
      </c>
      <c r="H7" s="32" t="s">
        <v>18</v>
      </c>
      <c r="J7" s="32" t="s">
        <v>16</v>
      </c>
      <c r="L7" s="32" t="s">
        <v>14</v>
      </c>
    </row>
    <row r="8" spans="1:12" ht="21.75" customHeight="1">
      <c r="A8" s="58" t="s">
        <v>19</v>
      </c>
      <c r="B8" s="58"/>
      <c r="D8" s="35">
        <v>4092491927</v>
      </c>
      <c r="F8" s="35">
        <v>4090201232</v>
      </c>
      <c r="H8" s="35">
        <v>0</v>
      </c>
      <c r="J8" s="35">
        <v>8182693159</v>
      </c>
      <c r="L8" s="36" t="s">
        <v>20</v>
      </c>
    </row>
    <row r="9" spans="1:12" ht="21.75" customHeight="1">
      <c r="A9" s="55" t="s">
        <v>21</v>
      </c>
      <c r="B9" s="55"/>
      <c r="D9" s="37">
        <v>1208598638</v>
      </c>
      <c r="F9" s="37">
        <v>4953273</v>
      </c>
      <c r="H9" s="37">
        <v>0</v>
      </c>
      <c r="J9" s="37">
        <v>1213551911</v>
      </c>
      <c r="L9" s="38" t="s">
        <v>22</v>
      </c>
    </row>
    <row r="10" spans="1:12" ht="21.75" customHeight="1">
      <c r="A10" s="55" t="s">
        <v>23</v>
      </c>
      <c r="B10" s="55"/>
      <c r="D10" s="37">
        <v>18594483945</v>
      </c>
      <c r="F10" s="37">
        <v>18879499394</v>
      </c>
      <c r="H10" s="37">
        <v>0</v>
      </c>
      <c r="J10" s="37">
        <v>37473983339</v>
      </c>
      <c r="L10" s="38" t="s">
        <v>24</v>
      </c>
    </row>
    <row r="11" spans="1:12" ht="21.75" customHeight="1">
      <c r="A11" s="55" t="s">
        <v>25</v>
      </c>
      <c r="B11" s="55"/>
      <c r="D11" s="37">
        <v>174840000000</v>
      </c>
      <c r="F11" s="37">
        <v>4368604930</v>
      </c>
      <c r="H11" s="37">
        <v>4368604930</v>
      </c>
      <c r="J11" s="37">
        <v>174840000000</v>
      </c>
      <c r="L11" s="38" t="s">
        <v>26</v>
      </c>
    </row>
    <row r="12" spans="1:12" ht="21.75" customHeight="1">
      <c r="A12" s="55" t="s">
        <v>27</v>
      </c>
      <c r="B12" s="55"/>
      <c r="D12" s="37">
        <v>338300000000</v>
      </c>
      <c r="F12" s="37">
        <v>8452865752</v>
      </c>
      <c r="H12" s="37">
        <v>8452865752</v>
      </c>
      <c r="J12" s="37">
        <v>338300000000</v>
      </c>
      <c r="L12" s="38" t="s">
        <v>28</v>
      </c>
    </row>
    <row r="13" spans="1:12" ht="21.75" customHeight="1">
      <c r="A13" s="55" t="s">
        <v>29</v>
      </c>
      <c r="B13" s="55"/>
      <c r="D13" s="37">
        <v>62814000000</v>
      </c>
      <c r="F13" s="37">
        <v>1569489534</v>
      </c>
      <c r="H13" s="37">
        <v>1569489534</v>
      </c>
      <c r="J13" s="37">
        <v>62814000000</v>
      </c>
      <c r="L13" s="38" t="s">
        <v>30</v>
      </c>
    </row>
    <row r="14" spans="1:12" ht="21.75" customHeight="1">
      <c r="A14" s="55" t="s">
        <v>31</v>
      </c>
      <c r="B14" s="55"/>
      <c r="D14" s="37">
        <v>165880000000</v>
      </c>
      <c r="F14" s="37">
        <v>4090191780</v>
      </c>
      <c r="H14" s="37">
        <v>4090191780</v>
      </c>
      <c r="J14" s="37">
        <v>165880000000</v>
      </c>
      <c r="L14" s="38" t="s">
        <v>32</v>
      </c>
    </row>
    <row r="15" spans="1:12" ht="21.75" customHeight="1">
      <c r="A15" s="56" t="s">
        <v>33</v>
      </c>
      <c r="B15" s="56"/>
      <c r="D15" s="39">
        <v>179640000000</v>
      </c>
      <c r="F15" s="39">
        <v>4488539178</v>
      </c>
      <c r="H15" s="39">
        <v>4488539178</v>
      </c>
      <c r="J15" s="39">
        <v>179640000000</v>
      </c>
      <c r="L15" s="40" t="s">
        <v>34</v>
      </c>
    </row>
    <row r="16" spans="1:12" ht="21.75" customHeight="1">
      <c r="A16" s="57" t="s">
        <v>35</v>
      </c>
      <c r="B16" s="57"/>
      <c r="D16" s="41">
        <v>945369574510</v>
      </c>
      <c r="F16" s="41">
        <v>45944345073</v>
      </c>
      <c r="H16" s="41">
        <v>22969691174</v>
      </c>
      <c r="J16" s="41">
        <v>968344228409</v>
      </c>
      <c r="L16" s="42">
        <v>0</v>
      </c>
    </row>
  </sheetData>
  <mergeCells count="14">
    <mergeCell ref="A1:L1"/>
    <mergeCell ref="A2:L2"/>
    <mergeCell ref="A3:L3"/>
    <mergeCell ref="F5:H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scale="9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rightToLeft="1" view="pageBreakPreview" zoomScale="60" zoomScaleNormal="100" workbookViewId="0">
      <selection activeCell="P31" sqref="P31"/>
    </sheetView>
  </sheetViews>
  <sheetFormatPr defaultRowHeight="15.75"/>
  <cols>
    <col min="1" max="1" width="39" style="23" customWidth="1"/>
    <col min="2" max="2" width="1.28515625" style="23" customWidth="1"/>
    <col min="3" max="3" width="17.42578125" style="23" customWidth="1"/>
    <col min="4" max="4" width="1.28515625" style="23" customWidth="1"/>
    <col min="5" max="5" width="13.28515625" style="23" customWidth="1"/>
    <col min="6" max="6" width="1.28515625" style="23" customWidth="1"/>
    <col min="7" max="7" width="15.5703125" style="23" customWidth="1"/>
    <col min="8" max="8" width="1.28515625" style="23" customWidth="1"/>
    <col min="9" max="9" width="17.42578125" style="23" customWidth="1"/>
    <col min="10" max="10" width="1.28515625" style="23" customWidth="1"/>
    <col min="11" max="11" width="14" style="23" customWidth="1"/>
    <col min="12" max="12" width="1.28515625" style="23" customWidth="1"/>
    <col min="13" max="13" width="17.7109375" style="23" customWidth="1"/>
    <col min="14" max="14" width="0.28515625" style="23" customWidth="1"/>
    <col min="15" max="16384" width="9.140625" style="23"/>
  </cols>
  <sheetData>
    <row r="1" spans="1:13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</row>
    <row r="2" spans="1:13" ht="21.75" customHeight="1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</row>
    <row r="4" spans="1:13" ht="14.45" customHeight="1"/>
    <row r="5" spans="1:13" ht="14.45" customHeight="1">
      <c r="A5" s="52" t="s">
        <v>37</v>
      </c>
      <c r="C5" s="52" t="s">
        <v>51</v>
      </c>
      <c r="D5" s="52"/>
      <c r="E5" s="52"/>
      <c r="F5" s="52"/>
      <c r="G5" s="52"/>
      <c r="I5" s="52" t="s">
        <v>52</v>
      </c>
      <c r="J5" s="52"/>
      <c r="K5" s="52"/>
      <c r="L5" s="52"/>
      <c r="M5" s="52"/>
    </row>
    <row r="6" spans="1:13" ht="29.1" customHeight="1">
      <c r="A6" s="52"/>
      <c r="C6" s="43" t="s">
        <v>63</v>
      </c>
      <c r="D6" s="31"/>
      <c r="E6" s="43" t="s">
        <v>62</v>
      </c>
      <c r="F6" s="31"/>
      <c r="G6" s="43" t="s">
        <v>64</v>
      </c>
      <c r="I6" s="43" t="s">
        <v>63</v>
      </c>
      <c r="J6" s="31"/>
      <c r="K6" s="43" t="s">
        <v>62</v>
      </c>
      <c r="L6" s="31"/>
      <c r="M6" s="43" t="s">
        <v>64</v>
      </c>
    </row>
    <row r="7" spans="1:13" ht="21.75" customHeight="1">
      <c r="A7" s="44" t="s">
        <v>19</v>
      </c>
      <c r="C7" s="35">
        <v>9452</v>
      </c>
      <c r="E7" s="35">
        <v>0</v>
      </c>
      <c r="G7" s="35">
        <v>9452</v>
      </c>
      <c r="I7" s="35">
        <v>433855034</v>
      </c>
      <c r="K7" s="35">
        <v>0</v>
      </c>
      <c r="M7" s="35">
        <v>433855034</v>
      </c>
    </row>
    <row r="8" spans="1:13" ht="21.75" customHeight="1">
      <c r="A8" s="45" t="s">
        <v>55</v>
      </c>
      <c r="C8" s="37">
        <v>0</v>
      </c>
      <c r="E8" s="37">
        <v>0</v>
      </c>
      <c r="G8" s="37">
        <v>0</v>
      </c>
      <c r="I8" s="37">
        <v>13676712333</v>
      </c>
      <c r="K8" s="37">
        <v>26973484</v>
      </c>
      <c r="M8" s="37">
        <v>13649738849</v>
      </c>
    </row>
    <row r="9" spans="1:13" ht="21.75" customHeight="1">
      <c r="A9" s="45" t="s">
        <v>21</v>
      </c>
      <c r="C9" s="37">
        <v>4953273</v>
      </c>
      <c r="E9" s="37">
        <v>0</v>
      </c>
      <c r="G9" s="37">
        <v>4953273</v>
      </c>
      <c r="I9" s="37">
        <v>22286687</v>
      </c>
      <c r="K9" s="37">
        <v>0</v>
      </c>
      <c r="M9" s="37">
        <v>22286687</v>
      </c>
    </row>
    <row r="10" spans="1:13" ht="21.75" customHeight="1">
      <c r="A10" s="45" t="s">
        <v>56</v>
      </c>
      <c r="C10" s="37">
        <v>0</v>
      </c>
      <c r="E10" s="37">
        <v>0</v>
      </c>
      <c r="G10" s="37">
        <v>0</v>
      </c>
      <c r="I10" s="37">
        <v>7384712333</v>
      </c>
      <c r="K10" s="37">
        <v>6518976</v>
      </c>
      <c r="M10" s="37">
        <v>7378193357</v>
      </c>
    </row>
    <row r="11" spans="1:13" ht="21.75" customHeight="1">
      <c r="A11" s="45" t="s">
        <v>57</v>
      </c>
      <c r="C11" s="37">
        <v>0</v>
      </c>
      <c r="E11" s="37">
        <v>0</v>
      </c>
      <c r="G11" s="37">
        <v>0</v>
      </c>
      <c r="I11" s="37">
        <v>525698654</v>
      </c>
      <c r="K11" s="37">
        <v>0</v>
      </c>
      <c r="M11" s="37">
        <v>525698654</v>
      </c>
    </row>
    <row r="12" spans="1:13" ht="21.75" customHeight="1">
      <c r="A12" s="45" t="s">
        <v>58</v>
      </c>
      <c r="C12" s="37">
        <v>0</v>
      </c>
      <c r="E12" s="37">
        <v>0</v>
      </c>
      <c r="G12" s="37">
        <v>0</v>
      </c>
      <c r="I12" s="37">
        <v>47887671237</v>
      </c>
      <c r="K12" s="37">
        <v>0</v>
      </c>
      <c r="M12" s="37">
        <v>47887671237</v>
      </c>
    </row>
    <row r="13" spans="1:13" ht="21.75" customHeight="1">
      <c r="A13" s="45" t="s">
        <v>23</v>
      </c>
      <c r="C13" s="37">
        <v>0</v>
      </c>
      <c r="E13" s="37">
        <v>0</v>
      </c>
      <c r="G13" s="37">
        <v>0</v>
      </c>
      <c r="I13" s="37">
        <v>19049425</v>
      </c>
      <c r="K13" s="37">
        <v>0</v>
      </c>
      <c r="M13" s="37">
        <v>19049425</v>
      </c>
    </row>
    <row r="14" spans="1:13" ht="21.75" customHeight="1">
      <c r="A14" s="45" t="s">
        <v>25</v>
      </c>
      <c r="C14" s="37">
        <v>4368604930</v>
      </c>
      <c r="E14" s="37">
        <v>0</v>
      </c>
      <c r="G14" s="37">
        <v>4368604930</v>
      </c>
      <c r="I14" s="37">
        <v>28342743193</v>
      </c>
      <c r="K14" s="37">
        <v>26295408</v>
      </c>
      <c r="M14" s="37">
        <v>28316447785</v>
      </c>
    </row>
    <row r="15" spans="1:13" ht="21.75" customHeight="1">
      <c r="A15" s="45" t="s">
        <v>27</v>
      </c>
      <c r="C15" s="37">
        <v>8452865752</v>
      </c>
      <c r="E15" s="37">
        <v>0</v>
      </c>
      <c r="G15" s="37">
        <v>8452865752</v>
      </c>
      <c r="I15" s="37">
        <v>53396466438</v>
      </c>
      <c r="K15" s="37">
        <v>31365165</v>
      </c>
      <c r="M15" s="37">
        <v>53365101273</v>
      </c>
    </row>
    <row r="16" spans="1:13" ht="21.75" customHeight="1">
      <c r="A16" s="45" t="s">
        <v>29</v>
      </c>
      <c r="C16" s="37">
        <v>2373972114</v>
      </c>
      <c r="E16" s="37">
        <v>1371433</v>
      </c>
      <c r="G16" s="37">
        <v>2372600681</v>
      </c>
      <c r="I16" s="37">
        <v>17391835666</v>
      </c>
      <c r="K16" s="37">
        <v>2651437</v>
      </c>
      <c r="M16" s="37">
        <v>17389184229</v>
      </c>
    </row>
    <row r="17" spans="1:13" ht="21.75" customHeight="1">
      <c r="A17" s="45" t="s">
        <v>31</v>
      </c>
      <c r="C17" s="37">
        <v>4090191780</v>
      </c>
      <c r="E17" s="37">
        <v>0</v>
      </c>
      <c r="G17" s="37">
        <v>4090191780</v>
      </c>
      <c r="I17" s="37">
        <v>29534839074</v>
      </c>
      <c r="K17" s="37">
        <v>19267496</v>
      </c>
      <c r="M17" s="37">
        <v>29515571578</v>
      </c>
    </row>
    <row r="18" spans="1:13" ht="21.75" customHeight="1">
      <c r="A18" s="45" t="s">
        <v>33</v>
      </c>
      <c r="C18" s="37">
        <v>71162148</v>
      </c>
      <c r="E18" s="37">
        <v>-85222708</v>
      </c>
      <c r="G18" s="37">
        <v>156384856</v>
      </c>
      <c r="I18" s="37">
        <v>18807698841</v>
      </c>
      <c r="K18" s="37">
        <v>19885299</v>
      </c>
      <c r="M18" s="37">
        <v>18787813542</v>
      </c>
    </row>
    <row r="19" spans="1:13" ht="21.75" customHeight="1">
      <c r="A19" s="46" t="s">
        <v>59</v>
      </c>
      <c r="C19" s="39">
        <v>0</v>
      </c>
      <c r="E19" s="39">
        <v>0</v>
      </c>
      <c r="G19" s="39">
        <v>0</v>
      </c>
      <c r="I19" s="39">
        <v>9257245146</v>
      </c>
      <c r="K19" s="39">
        <v>0</v>
      </c>
      <c r="M19" s="39">
        <v>9257245146</v>
      </c>
    </row>
    <row r="20" spans="1:13" ht="21.75" customHeight="1">
      <c r="A20" s="47" t="s">
        <v>35</v>
      </c>
      <c r="C20" s="41">
        <v>19361759449</v>
      </c>
      <c r="E20" s="41">
        <v>-83851275</v>
      </c>
      <c r="G20" s="41">
        <v>19445610724</v>
      </c>
      <c r="I20" s="41">
        <v>226680814061</v>
      </c>
      <c r="K20" s="41">
        <v>132957265</v>
      </c>
      <c r="M20" s="41">
        <v>226547856796</v>
      </c>
    </row>
  </sheetData>
  <mergeCells count="6">
    <mergeCell ref="A1:M1"/>
    <mergeCell ref="A2:M2"/>
    <mergeCell ref="A3:M3"/>
    <mergeCell ref="A5:A6"/>
    <mergeCell ref="C5:G5"/>
    <mergeCell ref="I5:M5"/>
  </mergeCells>
  <pageMargins left="0.39" right="0.39" top="0.39" bottom="0.39" header="0" footer="0"/>
  <pageSetup scale="9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rightToLeft="1" view="pageBreakPreview" zoomScale="60" zoomScaleNormal="100" workbookViewId="0">
      <selection activeCell="A5" sqref="A1:XFD1048576"/>
    </sheetView>
  </sheetViews>
  <sheetFormatPr defaultRowHeight="15.75"/>
  <cols>
    <col min="1" max="1" width="5.140625" style="23" customWidth="1"/>
    <col min="2" max="2" width="40.28515625" style="23" customWidth="1"/>
    <col min="3" max="3" width="1.28515625" style="23" customWidth="1"/>
    <col min="4" max="4" width="19.42578125" style="23" customWidth="1"/>
    <col min="5" max="6" width="1.28515625" style="23" customWidth="1"/>
    <col min="7" max="7" width="19.42578125" style="23" customWidth="1"/>
    <col min="8" max="8" width="1.28515625" style="23" customWidth="1"/>
    <col min="9" max="9" width="0.28515625" style="23" customWidth="1"/>
    <col min="10" max="16384" width="9.140625" style="23"/>
  </cols>
  <sheetData>
    <row r="1" spans="1:8" ht="29.1" customHeight="1">
      <c r="A1" s="54" t="s">
        <v>0</v>
      </c>
      <c r="B1" s="54"/>
      <c r="C1" s="54"/>
      <c r="D1" s="54"/>
      <c r="E1" s="54"/>
      <c r="F1" s="54"/>
      <c r="G1" s="54"/>
      <c r="H1" s="54"/>
    </row>
    <row r="2" spans="1:8" ht="21.75" customHeight="1">
      <c r="A2" s="54" t="s">
        <v>36</v>
      </c>
      <c r="B2" s="54"/>
      <c r="C2" s="54"/>
      <c r="D2" s="54"/>
      <c r="E2" s="54"/>
      <c r="F2" s="54"/>
      <c r="G2" s="54"/>
      <c r="H2" s="54"/>
    </row>
    <row r="3" spans="1:8" ht="21.75" customHeight="1">
      <c r="A3" s="54" t="s">
        <v>2</v>
      </c>
      <c r="B3" s="54"/>
      <c r="C3" s="54"/>
      <c r="D3" s="54"/>
      <c r="E3" s="54"/>
      <c r="F3" s="54"/>
      <c r="G3" s="54"/>
      <c r="H3" s="54"/>
    </row>
    <row r="4" spans="1:8" ht="14.45" customHeight="1"/>
    <row r="5" spans="1:8" ht="14.45" customHeight="1">
      <c r="D5" s="52" t="s">
        <v>51</v>
      </c>
      <c r="E5" s="52"/>
      <c r="G5" s="52" t="s">
        <v>52</v>
      </c>
      <c r="H5" s="52"/>
    </row>
    <row r="6" spans="1:8" ht="36.4" customHeight="1">
      <c r="A6" s="52" t="s">
        <v>53</v>
      </c>
      <c r="B6" s="52"/>
      <c r="D6" s="43" t="s">
        <v>54</v>
      </c>
      <c r="E6" s="31"/>
      <c r="G6" s="43" t="s">
        <v>54</v>
      </c>
      <c r="H6" s="31"/>
    </row>
    <row r="7" spans="1:8" ht="21.75" customHeight="1">
      <c r="A7" s="58" t="s">
        <v>19</v>
      </c>
      <c r="B7" s="58"/>
      <c r="D7" s="35">
        <v>9452</v>
      </c>
      <c r="G7" s="35">
        <v>433855034</v>
      </c>
    </row>
    <row r="8" spans="1:8" ht="21.75" customHeight="1">
      <c r="A8" s="55" t="s">
        <v>55</v>
      </c>
      <c r="B8" s="55"/>
      <c r="D8" s="37">
        <v>0</v>
      </c>
      <c r="G8" s="37">
        <v>13676712333</v>
      </c>
    </row>
    <row r="9" spans="1:8" ht="21.75" customHeight="1">
      <c r="A9" s="55" t="s">
        <v>21</v>
      </c>
      <c r="B9" s="55"/>
      <c r="D9" s="37">
        <v>4953273</v>
      </c>
      <c r="G9" s="37">
        <v>22286687</v>
      </c>
    </row>
    <row r="10" spans="1:8" ht="21.75" customHeight="1">
      <c r="A10" s="55" t="s">
        <v>56</v>
      </c>
      <c r="B10" s="55"/>
      <c r="D10" s="37">
        <v>0</v>
      </c>
      <c r="G10" s="37">
        <v>7384712333</v>
      </c>
    </row>
    <row r="11" spans="1:8" ht="21.75" customHeight="1">
      <c r="A11" s="55" t="s">
        <v>57</v>
      </c>
      <c r="B11" s="55"/>
      <c r="D11" s="37">
        <v>0</v>
      </c>
      <c r="G11" s="37">
        <v>525698654</v>
      </c>
    </row>
    <row r="12" spans="1:8" ht="21.75" customHeight="1">
      <c r="A12" s="55" t="s">
        <v>58</v>
      </c>
      <c r="B12" s="55"/>
      <c r="D12" s="37">
        <v>0</v>
      </c>
      <c r="G12" s="37">
        <v>47887671237</v>
      </c>
    </row>
    <row r="13" spans="1:8" ht="21.75" customHeight="1">
      <c r="A13" s="55" t="s">
        <v>23</v>
      </c>
      <c r="B13" s="55"/>
      <c r="D13" s="37">
        <v>0</v>
      </c>
      <c r="G13" s="37">
        <v>19049425</v>
      </c>
    </row>
    <row r="14" spans="1:8" ht="21.75" customHeight="1">
      <c r="A14" s="55" t="s">
        <v>25</v>
      </c>
      <c r="B14" s="55"/>
      <c r="D14" s="37">
        <v>4368604930</v>
      </c>
      <c r="G14" s="37">
        <v>28342743193</v>
      </c>
    </row>
    <row r="15" spans="1:8" ht="21.75" customHeight="1">
      <c r="A15" s="55" t="s">
        <v>27</v>
      </c>
      <c r="B15" s="55"/>
      <c r="D15" s="37">
        <v>8452865752</v>
      </c>
      <c r="G15" s="37">
        <v>53396466438</v>
      </c>
    </row>
    <row r="16" spans="1:8" ht="21.75" customHeight="1">
      <c r="A16" s="55" t="s">
        <v>29</v>
      </c>
      <c r="B16" s="55"/>
      <c r="D16" s="37">
        <v>2373972114</v>
      </c>
      <c r="G16" s="37">
        <v>17391835666</v>
      </c>
    </row>
    <row r="17" spans="1:7" ht="21.75" customHeight="1">
      <c r="A17" s="55" t="s">
        <v>31</v>
      </c>
      <c r="B17" s="55"/>
      <c r="D17" s="37">
        <v>4090191780</v>
      </c>
      <c r="G17" s="37">
        <v>29534839074</v>
      </c>
    </row>
    <row r="18" spans="1:7" ht="21.75" customHeight="1">
      <c r="A18" s="55" t="s">
        <v>33</v>
      </c>
      <c r="B18" s="55"/>
      <c r="D18" s="37">
        <v>71162148</v>
      </c>
      <c r="G18" s="37">
        <v>18807698841</v>
      </c>
    </row>
    <row r="19" spans="1:7" ht="21.75" customHeight="1">
      <c r="A19" s="56" t="s">
        <v>59</v>
      </c>
      <c r="B19" s="56"/>
      <c r="D19" s="39">
        <v>0</v>
      </c>
      <c r="G19" s="39">
        <v>9257245146</v>
      </c>
    </row>
    <row r="20" spans="1:7" ht="21.75" customHeight="1">
      <c r="A20" s="57" t="s">
        <v>35</v>
      </c>
      <c r="B20" s="57"/>
      <c r="D20" s="41">
        <v>19361759449</v>
      </c>
      <c r="G20" s="41">
        <v>226680814061</v>
      </c>
    </row>
  </sheetData>
  <mergeCells count="20">
    <mergeCell ref="A1:H1"/>
    <mergeCell ref="A2:H2"/>
    <mergeCell ref="A3:H3"/>
    <mergeCell ref="D5:E5"/>
    <mergeCell ref="G5:H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</mergeCells>
  <pageMargins left="0.39" right="0.39" top="0.39" bottom="0.39" header="0" footer="0"/>
  <pageSetup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"/>
  <sheetViews>
    <sheetView rightToLeft="1" view="pageBreakPreview" zoomScale="60" zoomScaleNormal="100" workbookViewId="0">
      <selection activeCell="F33" sqref="F33"/>
    </sheetView>
  </sheetViews>
  <sheetFormatPr defaultRowHeight="15.75"/>
  <cols>
    <col min="1" max="1" width="5.140625" style="23" customWidth="1"/>
    <col min="2" max="2" width="41.5703125" style="23" customWidth="1"/>
    <col min="3" max="3" width="1.28515625" style="23" customWidth="1"/>
    <col min="4" max="4" width="19.42578125" style="23" customWidth="1"/>
    <col min="5" max="5" width="1.28515625" style="23" customWidth="1"/>
    <col min="6" max="6" width="19.42578125" style="23" customWidth="1"/>
    <col min="7" max="7" width="0.28515625" style="23" customWidth="1"/>
    <col min="8" max="16384" width="9.140625" style="23"/>
  </cols>
  <sheetData>
    <row r="1" spans="1:6" ht="29.1" customHeight="1">
      <c r="A1" s="54" t="s">
        <v>0</v>
      </c>
      <c r="B1" s="54"/>
      <c r="C1" s="54"/>
      <c r="D1" s="54"/>
      <c r="E1" s="54"/>
      <c r="F1" s="54"/>
    </row>
    <row r="2" spans="1:6" ht="21.75" customHeight="1">
      <c r="A2" s="54" t="s">
        <v>36</v>
      </c>
      <c r="B2" s="54"/>
      <c r="C2" s="54"/>
      <c r="D2" s="54"/>
      <c r="E2" s="54"/>
      <c r="F2" s="54"/>
    </row>
    <row r="3" spans="1:6" ht="21.75" customHeight="1">
      <c r="A3" s="54" t="s">
        <v>2</v>
      </c>
      <c r="B3" s="54"/>
      <c r="C3" s="54"/>
      <c r="D3" s="54"/>
      <c r="E3" s="54"/>
      <c r="F3" s="54"/>
    </row>
    <row r="4" spans="1:6" ht="14.45" customHeight="1"/>
    <row r="5" spans="1:6" ht="14.45" customHeight="1">
      <c r="D5" s="32" t="s">
        <v>51</v>
      </c>
      <c r="F5" s="32" t="s">
        <v>5</v>
      </c>
    </row>
    <row r="6" spans="1:6" ht="14.45" customHeight="1">
      <c r="A6" s="52" t="s">
        <v>49</v>
      </c>
      <c r="B6" s="52"/>
      <c r="D6" s="33" t="s">
        <v>16</v>
      </c>
      <c r="F6" s="33" t="s">
        <v>16</v>
      </c>
    </row>
    <row r="7" spans="1:6" ht="21.75" customHeight="1">
      <c r="A7" s="58" t="s">
        <v>49</v>
      </c>
      <c r="B7" s="58"/>
      <c r="D7" s="35">
        <v>0</v>
      </c>
      <c r="F7" s="35">
        <v>18409124100</v>
      </c>
    </row>
    <row r="8" spans="1:6" ht="21.75" customHeight="1">
      <c r="A8" s="55" t="s">
        <v>60</v>
      </c>
      <c r="B8" s="55"/>
      <c r="D8" s="37">
        <v>0</v>
      </c>
      <c r="F8" s="37">
        <v>60658696</v>
      </c>
    </row>
    <row r="9" spans="1:6" ht="21.75" customHeight="1">
      <c r="A9" s="56" t="s">
        <v>61</v>
      </c>
      <c r="B9" s="56"/>
      <c r="D9" s="39">
        <v>0</v>
      </c>
      <c r="F9" s="39">
        <v>0</v>
      </c>
    </row>
    <row r="10" spans="1:6" ht="21.75" customHeight="1">
      <c r="A10" s="57" t="s">
        <v>35</v>
      </c>
      <c r="B10" s="57"/>
      <c r="D10" s="41">
        <v>0</v>
      </c>
      <c r="F10" s="41">
        <v>18469782796</v>
      </c>
    </row>
  </sheetData>
  <mergeCells count="8">
    <mergeCell ref="A7:B7"/>
    <mergeCell ref="A8:B8"/>
    <mergeCell ref="A9:B9"/>
    <mergeCell ref="A10:B10"/>
    <mergeCell ref="A1:F1"/>
    <mergeCell ref="A2:F2"/>
    <mergeCell ref="A3:F3"/>
    <mergeCell ref="A6:B6"/>
  </mergeCells>
  <pageMargins left="0.39" right="0.39" top="0.39" bottom="0.39" header="0" footer="0"/>
  <pageSetup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rightToLeft="1" view="pageBreakPreview" zoomScale="60" zoomScaleNormal="100" workbookViewId="0">
      <selection activeCell="W11" sqref="W11"/>
    </sheetView>
  </sheetViews>
  <sheetFormatPr defaultRowHeight="15.75"/>
  <cols>
    <col min="1" max="1" width="2.5703125" style="23" customWidth="1"/>
    <col min="2" max="2" width="44.140625" style="23" customWidth="1"/>
    <col min="3" max="3" width="1.28515625" style="23" customWidth="1"/>
    <col min="4" max="4" width="11.7109375" style="23" customWidth="1"/>
    <col min="5" max="5" width="1.28515625" style="23" customWidth="1"/>
    <col min="6" max="6" width="22" style="23" customWidth="1"/>
    <col min="7" max="7" width="1.28515625" style="23" customWidth="1"/>
    <col min="8" max="8" width="15.5703125" style="48" customWidth="1"/>
    <col min="9" max="9" width="1.28515625" style="23" customWidth="1"/>
    <col min="10" max="10" width="19.42578125" style="23" customWidth="1"/>
    <col min="11" max="11" width="0.28515625" style="23" customWidth="1"/>
    <col min="12" max="16384" width="9.140625" style="23"/>
  </cols>
  <sheetData>
    <row r="1" spans="1:10" ht="29.1" customHeight="1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</row>
    <row r="2" spans="1:10" ht="21.75" customHeight="1">
      <c r="A2" s="54" t="s">
        <v>36</v>
      </c>
      <c r="B2" s="54"/>
      <c r="C2" s="54"/>
      <c r="D2" s="54"/>
      <c r="E2" s="54"/>
      <c r="F2" s="54"/>
      <c r="G2" s="54"/>
      <c r="H2" s="54"/>
      <c r="I2" s="54"/>
      <c r="J2" s="54"/>
    </row>
    <row r="3" spans="1:10" ht="21.75" customHeight="1">
      <c r="A3" s="54" t="s">
        <v>2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4.45" customHeight="1"/>
    <row r="5" spans="1:10" ht="14.45" customHeight="1"/>
    <row r="6" spans="1:10" ht="14.45" customHeight="1">
      <c r="A6" s="52" t="s">
        <v>37</v>
      </c>
      <c r="B6" s="52"/>
      <c r="D6" s="32" t="s">
        <v>38</v>
      </c>
      <c r="F6" s="32" t="s">
        <v>16</v>
      </c>
      <c r="H6" s="49" t="s">
        <v>39</v>
      </c>
      <c r="J6" s="32" t="s">
        <v>40</v>
      </c>
    </row>
    <row r="7" spans="1:10" ht="21.75" customHeight="1">
      <c r="A7" s="58" t="s">
        <v>41</v>
      </c>
      <c r="B7" s="58"/>
      <c r="D7" s="44" t="s">
        <v>42</v>
      </c>
      <c r="F7" s="35">
        <v>0</v>
      </c>
      <c r="H7" s="28">
        <v>0</v>
      </c>
      <c r="J7" s="25">
        <v>0</v>
      </c>
    </row>
    <row r="8" spans="1:10" ht="21.75" customHeight="1">
      <c r="A8" s="55" t="s">
        <v>43</v>
      </c>
      <c r="B8" s="55"/>
      <c r="D8" s="45" t="s">
        <v>44</v>
      </c>
      <c r="F8" s="37">
        <v>0</v>
      </c>
      <c r="H8" s="29">
        <v>0</v>
      </c>
      <c r="J8" s="26">
        <v>0</v>
      </c>
    </row>
    <row r="9" spans="1:10" ht="21.75" customHeight="1">
      <c r="A9" s="55" t="s">
        <v>45</v>
      </c>
      <c r="B9" s="55"/>
      <c r="D9" s="45" t="s">
        <v>46</v>
      </c>
      <c r="F9" s="37">
        <v>0</v>
      </c>
      <c r="H9" s="29">
        <v>0</v>
      </c>
      <c r="J9" s="26">
        <v>0</v>
      </c>
    </row>
    <row r="10" spans="1:10" ht="21.75" customHeight="1">
      <c r="A10" s="55" t="s">
        <v>47</v>
      </c>
      <c r="B10" s="55"/>
      <c r="D10" s="45" t="s">
        <v>48</v>
      </c>
      <c r="F10" s="37">
        <v>19361759449</v>
      </c>
      <c r="H10" s="26">
        <v>1</v>
      </c>
      <c r="J10" s="26">
        <v>0.01</v>
      </c>
    </row>
    <row r="11" spans="1:10" ht="21.75" customHeight="1">
      <c r="A11" s="56" t="s">
        <v>49</v>
      </c>
      <c r="B11" s="56"/>
      <c r="D11" s="46" t="s">
        <v>50</v>
      </c>
      <c r="F11" s="39">
        <v>0</v>
      </c>
      <c r="H11" s="29">
        <v>0</v>
      </c>
      <c r="J11" s="26">
        <v>0</v>
      </c>
    </row>
    <row r="12" spans="1:10" ht="21.75" customHeight="1">
      <c r="A12" s="57" t="s">
        <v>35</v>
      </c>
      <c r="B12" s="57"/>
      <c r="D12" s="41"/>
      <c r="F12" s="41">
        <f>F10</f>
        <v>19361759449</v>
      </c>
      <c r="H12" s="30">
        <v>1</v>
      </c>
      <c r="J12" s="27">
        <v>0.01</v>
      </c>
    </row>
  </sheetData>
  <mergeCells count="10">
    <mergeCell ref="A1:J1"/>
    <mergeCell ref="A2:J2"/>
    <mergeCell ref="A3:J3"/>
    <mergeCell ref="A6:B6"/>
    <mergeCell ref="A12:B12"/>
    <mergeCell ref="A7:B7"/>
    <mergeCell ref="A8:B8"/>
    <mergeCell ref="A9:B9"/>
    <mergeCell ref="A10:B10"/>
    <mergeCell ref="A11:B11"/>
  </mergeCells>
  <pageMargins left="0.39" right="0.39" top="0.39" bottom="0.39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جلد</vt:lpstr>
      <vt:lpstr>سهام</vt:lpstr>
      <vt:lpstr>سپرده</vt:lpstr>
      <vt:lpstr>سود سپرده بانکی</vt:lpstr>
      <vt:lpstr>درآمد سپرده بانکی</vt:lpstr>
      <vt:lpstr>سایر درآمدها</vt:lpstr>
      <vt:lpstr>درآمد</vt:lpstr>
      <vt:lpstr>جلد!Print_Area</vt:lpstr>
      <vt:lpstr>درآمد!Print_Area</vt:lpstr>
      <vt:lpstr>'درآمد سپرده بانکی'!Print_Area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Mina Khalili</dc:creator>
  <dc:description/>
  <cp:lastModifiedBy>Mina Khalili</cp:lastModifiedBy>
  <dcterms:created xsi:type="dcterms:W3CDTF">2025-03-25T04:43:52Z</dcterms:created>
  <dcterms:modified xsi:type="dcterms:W3CDTF">2025-03-25T06:44:10Z</dcterms:modified>
</cp:coreProperties>
</file>