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 activeTab="6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درآمد!$A$1:$K$13</definedName>
    <definedName name="_xlnm.Print_Area" localSheetId="4">'درآمد سپرده بانکی'!$A$1:$K$19</definedName>
    <definedName name="_xlnm.Print_Area" localSheetId="5">'سایر درآمدها'!$A$1:$G$11</definedName>
    <definedName name="_xlnm.Print_Area" localSheetId="2">سپرده!$A$1:$M$21</definedName>
    <definedName name="_xlnm.Print_Area" localSheetId="6">'سود سپرده بانکی'!$A$1:$N$19</definedName>
    <definedName name="_xlnm.Print_Area" localSheetId="1">سهام!$A$1:$AB$16</definedName>
  </definedNames>
  <calcPr calcId="162913"/>
</workbook>
</file>

<file path=xl/calcChain.xml><?xml version="1.0" encoding="utf-8"?>
<calcChain xmlns="http://schemas.openxmlformats.org/spreadsheetml/2006/main">
  <c r="W15" i="2" l="1"/>
  <c r="U15" i="2"/>
  <c r="S15" i="2"/>
  <c r="R15" i="2"/>
  <c r="Q15" i="2"/>
  <c r="P15" i="2"/>
  <c r="O15" i="2"/>
  <c r="N15" i="2"/>
  <c r="M15" i="2"/>
  <c r="L15" i="2"/>
  <c r="K15" i="2"/>
  <c r="I15" i="2"/>
  <c r="H15" i="2"/>
  <c r="G15" i="2"/>
  <c r="F15" i="2"/>
  <c r="T14" i="2"/>
  <c r="J14" i="2"/>
  <c r="X14" i="2" s="1"/>
  <c r="AA13" i="2"/>
  <c r="Z13" i="2"/>
  <c r="AB13" i="2" s="1"/>
  <c r="Y13" i="2"/>
  <c r="X13" i="2"/>
  <c r="V13" i="2"/>
  <c r="T13" i="2"/>
  <c r="J13" i="2"/>
  <c r="Z12" i="2"/>
  <c r="AB12" i="2" s="1"/>
  <c r="X12" i="2"/>
  <c r="J12" i="2"/>
  <c r="AA11" i="2"/>
  <c r="Z11" i="2"/>
  <c r="AB11" i="2" s="1"/>
  <c r="Y11" i="2"/>
  <c r="X11" i="2"/>
  <c r="V11" i="2"/>
  <c r="J11" i="2"/>
  <c r="AA10" i="2"/>
  <c r="Z10" i="2"/>
  <c r="AB10" i="2" s="1"/>
  <c r="Y10" i="2"/>
  <c r="X10" i="2"/>
  <c r="T10" i="2"/>
  <c r="V10" i="2" s="1"/>
  <c r="J10" i="2"/>
  <c r="AA9" i="2"/>
  <c r="AA15" i="2" s="1"/>
  <c r="Z9" i="2"/>
  <c r="AB9" i="2" s="1"/>
  <c r="Y9" i="2"/>
  <c r="Y15" i="2" s="1"/>
  <c r="X9" i="2"/>
  <c r="X15" i="2" s="1"/>
  <c r="T9" i="2"/>
  <c r="T15" i="2" s="1"/>
  <c r="J9" i="2"/>
  <c r="J15" i="2" s="1"/>
  <c r="Z14" i="2" l="1"/>
  <c r="AB14" i="2" s="1"/>
  <c r="AB15" i="2" s="1"/>
  <c r="V14" i="2"/>
  <c r="V9" i="2"/>
  <c r="V15" i="2" s="1"/>
  <c r="Z15" i="2" l="1"/>
</calcChain>
</file>

<file path=xl/sharedStrings.xml><?xml version="1.0" encoding="utf-8"?>
<sst xmlns="http://schemas.openxmlformats.org/spreadsheetml/2006/main" count="143" uniqueCount="72">
  <si>
    <t>صندوق سرمایه ‏گذاری خصوصی اکسیر زیست پارسیان</t>
  </si>
  <si>
    <t>صورت وضعیت پرتفوی</t>
  </si>
  <si>
    <t>برای ماه منتهی به 1404/04/31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</si>
  <si>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</si>
  <si>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</si>
  <si>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</si>
  <si>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</si>
  <si>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</si>
  <si>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</si>
  <si>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</si>
  <si>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</si>
  <si>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</si>
  <si>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</si>
  <si>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</si>
  <si>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</si>
  <si>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</si>
  <si>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</si>
  <si>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</si>
  <si>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</si>
  <si>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</si>
  <si>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0.30%</t>
  </si>
  <si>
    <t>سپرده کوتاه مدت بانک خاورمیانه سعادت آباد</t>
  </si>
  <si>
    <t>0.31%</t>
  </si>
  <si>
    <t>سپرده کوتاه مدت بانک گردشگری توحید</t>
  </si>
  <si>
    <t>0.66%</t>
  </si>
  <si>
    <t>سپرده بلند مدت بانک گردشگری توحید</t>
  </si>
  <si>
    <t>5.70%</t>
  </si>
  <si>
    <t>11.04%</t>
  </si>
  <si>
    <t>2.05%</t>
  </si>
  <si>
    <t>سپرده بلند مدت بانک پاسارگاد الوند</t>
  </si>
  <si>
    <t>5.41%</t>
  </si>
  <si>
    <t>5.86%</t>
  </si>
  <si>
    <t>6.04%</t>
  </si>
  <si>
    <t>3.27%</t>
  </si>
  <si>
    <t>سپرده کوتاه مدت بانک سینا گیشا</t>
  </si>
  <si>
    <t>0.17%</t>
  </si>
  <si>
    <t>سپرده بلند مدت بانک سینا گیشا</t>
  </si>
  <si>
    <t>6.52%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</si>
  <si>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</si>
  <si>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</si>
  <si>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</si>
  <si>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</si>
  <si>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</si>
  <si>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</si>
  <si>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</si>
  <si>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</si>
  <si>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</si>
  <si>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</si>
  <si>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</si>
  <si>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</si>
  <si>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</si>
  <si>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</si>
  <si>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</si>
  <si>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</si>
  <si>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</si>
  <si>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</si>
  <si>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</si>
  <si>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</si>
  <si>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</si>
  <si>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</si>
  <si>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</si>
  <si>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</si>
  <si>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</si>
  <si>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</si>
  <si>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</si>
  <si>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31تیر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</si>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</sst>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  <font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10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A11" sqref="A11"/>
    </sheetView>
  </sheetViews>
  <sheetFormatPr defaultColWidth="8.85546875" defaultRowHeight="15"/>
  <cols>
    <col min="1" max="1" width="8.85546875" style="26" customWidth="1"/>
    <col min="2" max="6" width="8.85546875" style="26"/>
    <col min="7" max="7" width="8.85546875" style="26" customWidth="1"/>
    <col min="8" max="16384" width="8.85546875" style="26"/>
  </cols>
  <sheetData>
    <row r="4" spans="1:9" ht="159" customHeight="1">
      <c r="A4" s="30" t="s">
        <v>64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29"/>
      <c r="B5" s="29"/>
      <c r="C5" s="29"/>
      <c r="D5" s="29"/>
      <c r="E5" s="29"/>
      <c r="F5" s="29"/>
      <c r="G5" s="29"/>
      <c r="H5" s="28"/>
    </row>
    <row r="6" spans="1:9" ht="91.5" customHeight="1">
      <c r="A6" s="29"/>
      <c r="B6" s="29"/>
      <c r="C6" s="29"/>
      <c r="D6" s="29"/>
      <c r="E6" s="29"/>
      <c r="F6" s="29"/>
      <c r="G6" s="29"/>
      <c r="H6" s="28"/>
    </row>
    <row r="7" spans="1:9" ht="33.75">
      <c r="A7" s="29"/>
      <c r="B7" s="29"/>
      <c r="C7" s="29"/>
      <c r="D7" s="29"/>
      <c r="E7" s="29"/>
      <c r="F7" s="29"/>
      <c r="G7" s="29"/>
      <c r="H7" s="28"/>
    </row>
    <row r="8" spans="1:9" ht="108" customHeight="1">
      <c r="A8" s="29"/>
      <c r="B8" s="29"/>
      <c r="C8" s="29"/>
      <c r="D8" s="29"/>
      <c r="E8" s="29"/>
      <c r="F8" s="29"/>
      <c r="G8" s="29"/>
      <c r="H8" s="28"/>
    </row>
    <row r="10" spans="1:9" ht="30" customHeight="1">
      <c r="A10" s="27" t="s">
        <v>65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view="pageBreakPreview" zoomScale="60" zoomScaleNormal="100" workbookViewId="0">
      <selection activeCell="H56" sqref="H56"/>
    </sheetView>
  </sheetViews>
  <sheetFormatPr defaultRowHeight="12.75"/>
  <cols>
    <col min="1" max="2" width="2.5703125" customWidth="1"/>
    <col min="3" max="3" width="32.85546875" customWidth="1"/>
    <col min="4" max="5" width="1.28515625" customWidth="1"/>
    <col min="6" max="6" width="14.140625" customWidth="1"/>
    <col min="7" max="7" width="1.28515625" customWidth="1"/>
    <col min="8" max="8" width="27.85546875" customWidth="1"/>
    <col min="9" max="9" width="1.28515625" customWidth="1"/>
    <col min="10" max="10" width="23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20.42578125" customWidth="1"/>
    <col min="23" max="23" width="1.28515625" customWidth="1"/>
    <col min="24" max="24" width="22.42578125" customWidth="1"/>
    <col min="25" max="25" width="1.28515625" customWidth="1"/>
    <col min="26" max="26" width="22.5703125" customWidth="1"/>
    <col min="27" max="27" width="1.28515625" customWidth="1"/>
    <col min="28" max="28" width="15.5703125" customWidth="1"/>
    <col min="29" max="29" width="20.85546875" customWidth="1"/>
  </cols>
  <sheetData>
    <row r="1" spans="1:2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4.45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9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 ht="14.45" customHeight="1">
      <c r="F6" s="20" t="s">
        <v>3</v>
      </c>
      <c r="G6" s="20"/>
      <c r="H6" s="20"/>
      <c r="I6" s="20"/>
      <c r="J6" s="20"/>
      <c r="L6" s="20" t="s">
        <v>4</v>
      </c>
      <c r="M6" s="20"/>
      <c r="N6" s="20"/>
      <c r="O6" s="20"/>
      <c r="P6" s="20"/>
      <c r="Q6" s="20"/>
      <c r="R6" s="20"/>
      <c r="T6" s="20" t="s">
        <v>5</v>
      </c>
      <c r="U6" s="20"/>
      <c r="V6" s="20"/>
      <c r="W6" s="20"/>
      <c r="X6" s="20"/>
      <c r="Y6" s="20"/>
      <c r="Z6" s="20"/>
      <c r="AA6" s="20"/>
      <c r="AB6" s="20"/>
    </row>
    <row r="7" spans="1:29" ht="14.45" customHeight="1">
      <c r="F7" s="3"/>
      <c r="G7" s="3"/>
      <c r="H7" s="3"/>
      <c r="I7" s="3"/>
      <c r="J7" s="3"/>
      <c r="L7" s="21" t="s">
        <v>6</v>
      </c>
      <c r="M7" s="21"/>
      <c r="N7" s="21"/>
      <c r="O7" s="3"/>
      <c r="P7" s="21" t="s">
        <v>7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0" t="s">
        <v>8</v>
      </c>
      <c r="B8" s="20"/>
      <c r="C8" s="20"/>
      <c r="E8" s="20" t="s">
        <v>9</v>
      </c>
      <c r="F8" s="20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31" customFormat="1" ht="18.75">
      <c r="C9" s="32" t="s">
        <v>66</v>
      </c>
      <c r="F9" s="33">
        <v>15455943</v>
      </c>
      <c r="G9" s="34"/>
      <c r="H9" s="35">
        <v>400000000000</v>
      </c>
      <c r="I9" s="34"/>
      <c r="J9" s="35">
        <f>H9</f>
        <v>400000000000</v>
      </c>
      <c r="K9" s="34"/>
      <c r="L9" s="34">
        <v>0</v>
      </c>
      <c r="M9" s="34"/>
      <c r="N9" s="34">
        <v>0</v>
      </c>
      <c r="O9" s="34"/>
      <c r="P9" s="34">
        <v>0</v>
      </c>
      <c r="Q9" s="34"/>
      <c r="R9" s="34">
        <v>0</v>
      </c>
      <c r="S9" s="34"/>
      <c r="T9" s="33">
        <f>F9</f>
        <v>15455943</v>
      </c>
      <c r="U9" s="34"/>
      <c r="V9" s="36">
        <f>X9/T9</f>
        <v>25880.012626858159</v>
      </c>
      <c r="X9" s="35">
        <f t="shared" ref="X9:X13" si="0">H9</f>
        <v>400000000000</v>
      </c>
      <c r="Y9" s="37">
        <f>H9</f>
        <v>400000000000</v>
      </c>
      <c r="Z9" s="35">
        <f t="shared" ref="Z9:Z13" si="1">X9</f>
        <v>400000000000</v>
      </c>
      <c r="AA9" s="38" t="e">
        <f>#REF!/AC9</f>
        <v>#REF!</v>
      </c>
      <c r="AB9" s="38">
        <f>Z9/AC9</f>
        <v>0.1304863232649795</v>
      </c>
      <c r="AC9" s="39">
        <v>3065455367209</v>
      </c>
    </row>
    <row r="10" spans="1:29" s="31" customFormat="1" ht="18.75">
      <c r="C10" s="32" t="s">
        <v>67</v>
      </c>
      <c r="F10" s="35">
        <v>1357358</v>
      </c>
      <c r="G10" s="34"/>
      <c r="H10" s="35">
        <v>420000000000</v>
      </c>
      <c r="I10" s="34"/>
      <c r="J10" s="35">
        <f>H10</f>
        <v>420000000000</v>
      </c>
      <c r="K10" s="34"/>
      <c r="L10" s="34">
        <v>0</v>
      </c>
      <c r="M10" s="34"/>
      <c r="N10" s="34">
        <v>0</v>
      </c>
      <c r="O10" s="34"/>
      <c r="P10" s="34">
        <v>0</v>
      </c>
      <c r="Q10" s="34"/>
      <c r="R10" s="34">
        <v>0</v>
      </c>
      <c r="S10" s="34"/>
      <c r="T10" s="35">
        <f>F10</f>
        <v>1357358</v>
      </c>
      <c r="U10" s="34"/>
      <c r="V10" s="36">
        <f t="shared" ref="V10:V11" si="2">X10/T10</f>
        <v>309424.63226355903</v>
      </c>
      <c r="X10" s="35">
        <f t="shared" si="0"/>
        <v>420000000000</v>
      </c>
      <c r="Y10" s="37">
        <f>H10</f>
        <v>420000000000</v>
      </c>
      <c r="Z10" s="35">
        <f t="shared" si="1"/>
        <v>420000000000</v>
      </c>
      <c r="AA10" s="38" t="e">
        <f>#REF!/AC10</f>
        <v>#REF!</v>
      </c>
      <c r="AB10" s="38">
        <f t="shared" ref="AB10:AB13" si="3">Z10/AC10</f>
        <v>0.13701063942822847</v>
      </c>
      <c r="AC10" s="39">
        <v>3065455367209</v>
      </c>
    </row>
    <row r="11" spans="1:29" s="31" customFormat="1" ht="18.75">
      <c r="C11" s="32" t="s">
        <v>68</v>
      </c>
      <c r="F11" s="35">
        <v>27000000</v>
      </c>
      <c r="G11" s="34"/>
      <c r="H11" s="35">
        <v>219375000000</v>
      </c>
      <c r="I11" s="34"/>
      <c r="J11" s="35">
        <f t="shared" ref="J11:J13" si="4">H11</f>
        <v>219375000000</v>
      </c>
      <c r="K11" s="34"/>
      <c r="L11" s="34">
        <v>0</v>
      </c>
      <c r="M11" s="34"/>
      <c r="N11" s="34">
        <v>0</v>
      </c>
      <c r="O11" s="34"/>
      <c r="P11" s="34">
        <v>0</v>
      </c>
      <c r="Q11" s="34"/>
      <c r="R11" s="34">
        <v>0</v>
      </c>
      <c r="S11" s="34"/>
      <c r="T11" s="35">
        <v>270000</v>
      </c>
      <c r="U11" s="34"/>
      <c r="V11" s="36">
        <f t="shared" si="2"/>
        <v>812500</v>
      </c>
      <c r="X11" s="35">
        <f t="shared" si="0"/>
        <v>219375000000</v>
      </c>
      <c r="Y11" s="37">
        <f>H11</f>
        <v>219375000000</v>
      </c>
      <c r="Z11" s="35">
        <f t="shared" si="1"/>
        <v>219375000000</v>
      </c>
      <c r="AA11" s="38" t="e">
        <f>#REF!/AC11</f>
        <v>#REF!</v>
      </c>
      <c r="AB11" s="38">
        <f t="shared" si="3"/>
        <v>7.1563592915637186E-2</v>
      </c>
      <c r="AC11" s="39">
        <v>3065455367209</v>
      </c>
    </row>
    <row r="12" spans="1:29" s="31" customFormat="1" ht="18.75">
      <c r="C12" s="40" t="s">
        <v>69</v>
      </c>
      <c r="D12" s="41"/>
      <c r="E12" s="41"/>
      <c r="F12" s="42">
        <v>1000000</v>
      </c>
      <c r="G12" s="43"/>
      <c r="H12" s="42">
        <v>52000000000</v>
      </c>
      <c r="I12" s="43"/>
      <c r="J12" s="42">
        <f>H12</f>
        <v>52000000000</v>
      </c>
      <c r="K12" s="34"/>
      <c r="L12" s="34">
        <v>0</v>
      </c>
      <c r="M12" s="34"/>
      <c r="N12" s="34">
        <v>0</v>
      </c>
      <c r="O12" s="34"/>
      <c r="P12" s="34">
        <v>0</v>
      </c>
      <c r="Q12" s="34"/>
      <c r="R12" s="34">
        <v>0</v>
      </c>
      <c r="S12" s="34"/>
      <c r="T12" s="35">
        <v>1000000</v>
      </c>
      <c r="U12" s="34"/>
      <c r="V12" s="36">
        <v>52000</v>
      </c>
      <c r="X12" s="35">
        <f>H12</f>
        <v>52000000000</v>
      </c>
      <c r="Y12" s="37"/>
      <c r="Z12" s="35">
        <f t="shared" si="1"/>
        <v>52000000000</v>
      </c>
      <c r="AA12" s="38"/>
      <c r="AB12" s="38">
        <f t="shared" si="3"/>
        <v>1.6963222024447333E-2</v>
      </c>
      <c r="AC12" s="39">
        <v>3065455367209</v>
      </c>
    </row>
    <row r="13" spans="1:29" s="31" customFormat="1" ht="18.75">
      <c r="C13" s="32" t="s">
        <v>70</v>
      </c>
      <c r="F13" s="42">
        <v>4719514</v>
      </c>
      <c r="G13" s="34"/>
      <c r="H13" s="35">
        <v>135000000000</v>
      </c>
      <c r="I13" s="34"/>
      <c r="J13" s="35">
        <f t="shared" si="4"/>
        <v>135000000000</v>
      </c>
      <c r="K13" s="34"/>
      <c r="L13" s="34">
        <v>0</v>
      </c>
      <c r="M13" s="34"/>
      <c r="N13" s="34">
        <v>0</v>
      </c>
      <c r="O13" s="34"/>
      <c r="P13" s="34">
        <v>0</v>
      </c>
      <c r="Q13" s="34"/>
      <c r="R13" s="34">
        <v>0</v>
      </c>
      <c r="S13" s="34"/>
      <c r="T13" s="44">
        <f>F13</f>
        <v>4719514</v>
      </c>
      <c r="U13" s="34"/>
      <c r="V13" s="36">
        <f>H13</f>
        <v>135000000000</v>
      </c>
      <c r="X13" s="35">
        <f t="shared" si="0"/>
        <v>135000000000</v>
      </c>
      <c r="Y13" s="37">
        <f>H13</f>
        <v>135000000000</v>
      </c>
      <c r="Z13" s="35">
        <f t="shared" si="1"/>
        <v>135000000000</v>
      </c>
      <c r="AA13" s="38" t="e">
        <f>#REF!/AC13</f>
        <v>#REF!</v>
      </c>
      <c r="AB13" s="38">
        <f t="shared" si="3"/>
        <v>4.4039134101930583E-2</v>
      </c>
      <c r="AC13" s="39">
        <v>3065455367209</v>
      </c>
    </row>
    <row r="14" spans="1:29" s="31" customFormat="1" ht="19.5" thickBot="1">
      <c r="C14" s="32" t="s">
        <v>71</v>
      </c>
      <c r="F14" s="45">
        <v>1</v>
      </c>
      <c r="G14" s="34"/>
      <c r="H14" s="45">
        <v>348000000000</v>
      </c>
      <c r="I14" s="34"/>
      <c r="J14" s="45">
        <f>H14</f>
        <v>348000000000</v>
      </c>
      <c r="K14" s="34"/>
      <c r="L14" s="46">
        <v>0</v>
      </c>
      <c r="M14" s="34"/>
      <c r="N14" s="47">
        <v>0</v>
      </c>
      <c r="O14" s="34"/>
      <c r="P14" s="46">
        <v>0</v>
      </c>
      <c r="Q14" s="34"/>
      <c r="R14" s="46">
        <v>0</v>
      </c>
      <c r="S14" s="34"/>
      <c r="T14" s="45">
        <f>F14</f>
        <v>1</v>
      </c>
      <c r="U14" s="34"/>
      <c r="V14" s="48">
        <f>X14/T14</f>
        <v>348000000000</v>
      </c>
      <c r="X14" s="45">
        <f>J14+N14</f>
        <v>348000000000</v>
      </c>
      <c r="Y14" s="37"/>
      <c r="Z14" s="45">
        <f>X14</f>
        <v>348000000000</v>
      </c>
      <c r="AA14" s="49"/>
      <c r="AB14" s="50">
        <f>Z14/AC14</f>
        <v>0.11352310124053216</v>
      </c>
      <c r="AC14" s="39">
        <v>3065455367209</v>
      </c>
    </row>
    <row r="15" spans="1:29" s="31" customFormat="1" ht="21" customHeight="1" thickTop="1">
      <c r="F15" s="51">
        <f>SUM(F9:F14)</f>
        <v>49532816</v>
      </c>
      <c r="G15" s="51">
        <f t="shared" ref="G15:AB15" si="5">SUM(G9:G14)</f>
        <v>0</v>
      </c>
      <c r="H15" s="51">
        <f t="shared" si="5"/>
        <v>1574375000000</v>
      </c>
      <c r="I15" s="51">
        <f t="shared" si="5"/>
        <v>0</v>
      </c>
      <c r="J15" s="51">
        <f t="shared" si="5"/>
        <v>1574375000000</v>
      </c>
      <c r="K15" s="51">
        <f t="shared" si="5"/>
        <v>0</v>
      </c>
      <c r="L15" s="51">
        <f t="shared" si="5"/>
        <v>0</v>
      </c>
      <c r="M15" s="51">
        <f t="shared" si="5"/>
        <v>0</v>
      </c>
      <c r="N15" s="51">
        <f t="shared" si="5"/>
        <v>0</v>
      </c>
      <c r="O15" s="51">
        <f t="shared" si="5"/>
        <v>0</v>
      </c>
      <c r="P15" s="51">
        <f t="shared" si="5"/>
        <v>0</v>
      </c>
      <c r="Q15" s="51">
        <f t="shared" si="5"/>
        <v>0</v>
      </c>
      <c r="R15" s="51">
        <f t="shared" si="5"/>
        <v>0</v>
      </c>
      <c r="S15" s="51">
        <f t="shared" si="5"/>
        <v>0</v>
      </c>
      <c r="T15" s="51">
        <f t="shared" si="5"/>
        <v>22802816</v>
      </c>
      <c r="U15" s="51">
        <f t="shared" si="5"/>
        <v>0</v>
      </c>
      <c r="V15" s="51">
        <f t="shared" si="5"/>
        <v>483001199804.6449</v>
      </c>
      <c r="W15" s="51">
        <f t="shared" si="5"/>
        <v>0</v>
      </c>
      <c r="X15" s="51">
        <f>SUM(X9:X14)</f>
        <v>1574375000000</v>
      </c>
      <c r="Y15" s="51">
        <f t="shared" si="5"/>
        <v>1174375000000</v>
      </c>
      <c r="Z15" s="51">
        <f>SUM(Z9:Z14)</f>
        <v>1574375000000</v>
      </c>
      <c r="AA15" s="51" t="e">
        <f t="shared" si="5"/>
        <v>#REF!</v>
      </c>
      <c r="AB15" s="51">
        <f t="shared" si="5"/>
        <v>0.51358601297575524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rightToLeft="1" view="pageBreakPreview" zoomScale="60" zoomScaleNormal="100" workbookViewId="0">
      <selection activeCell="D4" sqref="D1:D1048576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4.85546875" customWidth="1"/>
    <col min="5" max="5" width="1.28515625" customWidth="1"/>
    <col min="6" max="6" width="19" customWidth="1"/>
    <col min="7" max="7" width="1.28515625" customWidth="1"/>
    <col min="8" max="8" width="20.28515625" customWidth="1"/>
    <col min="9" max="9" width="1.28515625" customWidth="1"/>
    <col min="10" max="10" width="19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/>
    <row r="5" spans="1:12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D6" s="2" t="s">
        <v>3</v>
      </c>
      <c r="F6" s="20" t="s">
        <v>4</v>
      </c>
      <c r="G6" s="20"/>
      <c r="H6" s="2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0" t="s">
        <v>15</v>
      </c>
      <c r="B8" s="20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22" t="s">
        <v>19</v>
      </c>
      <c r="B9" s="22"/>
      <c r="D9" s="6">
        <v>602366337</v>
      </c>
      <c r="F9" s="6">
        <v>8455621005</v>
      </c>
      <c r="H9" s="6">
        <v>630000</v>
      </c>
      <c r="J9" s="6">
        <v>9057357342</v>
      </c>
      <c r="L9" s="7" t="s">
        <v>20</v>
      </c>
    </row>
    <row r="10" spans="1:12" ht="21.75" customHeight="1">
      <c r="A10" s="23" t="s">
        <v>21</v>
      </c>
      <c r="B10" s="23"/>
      <c r="D10" s="9">
        <v>41599969460</v>
      </c>
      <c r="F10" s="9">
        <v>22840882553</v>
      </c>
      <c r="H10" s="9">
        <v>54786916528</v>
      </c>
      <c r="J10" s="9">
        <v>9653935485</v>
      </c>
      <c r="L10" s="10" t="s">
        <v>22</v>
      </c>
    </row>
    <row r="11" spans="1:12" ht="21.75" customHeight="1">
      <c r="A11" s="23" t="s">
        <v>23</v>
      </c>
      <c r="B11" s="23"/>
      <c r="D11" s="9">
        <v>14446416416</v>
      </c>
      <c r="F11" s="9">
        <v>28442153813</v>
      </c>
      <c r="H11" s="9">
        <v>22801005000</v>
      </c>
      <c r="J11" s="9">
        <v>20087565229</v>
      </c>
      <c r="L11" s="10" t="s">
        <v>24</v>
      </c>
    </row>
    <row r="12" spans="1:12" ht="21.75" customHeight="1">
      <c r="A12" s="23" t="s">
        <v>25</v>
      </c>
      <c r="B12" s="23"/>
      <c r="D12" s="9">
        <v>174840000000</v>
      </c>
      <c r="F12" s="9">
        <v>4514225094</v>
      </c>
      <c r="H12" s="9">
        <v>4514225094</v>
      </c>
      <c r="J12" s="9">
        <v>174840000000</v>
      </c>
      <c r="L12" s="10" t="s">
        <v>26</v>
      </c>
    </row>
    <row r="13" spans="1:12" ht="21.75" customHeight="1">
      <c r="A13" s="23" t="s">
        <v>25</v>
      </c>
      <c r="B13" s="23"/>
      <c r="D13" s="9">
        <v>338300000000</v>
      </c>
      <c r="F13" s="9">
        <v>8734627944</v>
      </c>
      <c r="H13" s="9">
        <v>8734627944</v>
      </c>
      <c r="J13" s="9">
        <v>338300000000</v>
      </c>
      <c r="L13" s="10" t="s">
        <v>27</v>
      </c>
    </row>
    <row r="14" spans="1:12" ht="21.75" customHeight="1">
      <c r="A14" s="23" t="s">
        <v>25</v>
      </c>
      <c r="B14" s="23"/>
      <c r="D14" s="9">
        <v>62814000000</v>
      </c>
      <c r="F14" s="9">
        <v>1621805850</v>
      </c>
      <c r="H14" s="9">
        <v>1621805850</v>
      </c>
      <c r="J14" s="9">
        <v>62814000000</v>
      </c>
      <c r="L14" s="10" t="s">
        <v>28</v>
      </c>
    </row>
    <row r="15" spans="1:12" ht="21.75" customHeight="1">
      <c r="A15" s="23" t="s">
        <v>29</v>
      </c>
      <c r="B15" s="23"/>
      <c r="D15" s="9">
        <v>165880000000</v>
      </c>
      <c r="F15" s="9">
        <v>8453063012</v>
      </c>
      <c r="H15" s="9">
        <v>8453063012</v>
      </c>
      <c r="J15" s="9">
        <v>165880000000</v>
      </c>
      <c r="L15" s="10" t="s">
        <v>30</v>
      </c>
    </row>
    <row r="16" spans="1:12" ht="21.75" customHeight="1">
      <c r="A16" s="23" t="s">
        <v>25</v>
      </c>
      <c r="B16" s="23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23" t="s">
        <v>25</v>
      </c>
      <c r="B17" s="23"/>
      <c r="D17" s="9">
        <v>185250000000</v>
      </c>
      <c r="F17" s="9">
        <v>4007875342</v>
      </c>
      <c r="H17" s="9">
        <v>4007875342</v>
      </c>
      <c r="J17" s="9">
        <v>185250000000</v>
      </c>
      <c r="L17" s="10" t="s">
        <v>32</v>
      </c>
    </row>
    <row r="18" spans="1:12" ht="21.75" customHeight="1">
      <c r="A18" s="23" t="s">
        <v>25</v>
      </c>
      <c r="B18" s="23"/>
      <c r="D18" s="9">
        <v>100150000000</v>
      </c>
      <c r="F18" s="9">
        <v>2779171233</v>
      </c>
      <c r="H18" s="9">
        <v>2779171233</v>
      </c>
      <c r="J18" s="9">
        <v>100150000000</v>
      </c>
      <c r="L18" s="10" t="s">
        <v>33</v>
      </c>
    </row>
    <row r="19" spans="1:12" ht="21.75" customHeight="1">
      <c r="A19" s="23" t="s">
        <v>34</v>
      </c>
      <c r="B19" s="23"/>
      <c r="D19" s="9">
        <v>1000000</v>
      </c>
      <c r="F19" s="9">
        <v>5078908356</v>
      </c>
      <c r="H19" s="9">
        <v>630000</v>
      </c>
      <c r="J19" s="9">
        <v>5079278356</v>
      </c>
      <c r="L19" s="10" t="s">
        <v>35</v>
      </c>
    </row>
    <row r="20" spans="1:12" ht="21.75" customHeight="1">
      <c r="A20" s="24" t="s">
        <v>36</v>
      </c>
      <c r="B20" s="24"/>
      <c r="D20" s="12">
        <v>200000000000</v>
      </c>
      <c r="F20" s="12">
        <v>5078908356</v>
      </c>
      <c r="H20" s="12">
        <v>5078908356</v>
      </c>
      <c r="J20" s="12">
        <v>200000000000</v>
      </c>
      <c r="L20" s="13" t="s">
        <v>37</v>
      </c>
    </row>
    <row r="21" spans="1:12" ht="21.75" customHeight="1">
      <c r="A21" s="25" t="s">
        <v>38</v>
      </c>
      <c r="B21" s="25"/>
      <c r="D21" s="15">
        <v>1463523752213</v>
      </c>
      <c r="F21" s="15">
        <v>104645399708</v>
      </c>
      <c r="H21" s="15">
        <v>117417015509</v>
      </c>
      <c r="J21" s="15">
        <v>1450752136412</v>
      </c>
      <c r="L21" s="16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view="pageBreakPreview" topLeftCell="B1" zoomScale="60" zoomScaleNormal="100" workbookViewId="0">
      <selection activeCell="B5" sqref="A5:XFD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29.1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/>
    <row r="7" spans="1:10" ht="14.45" customHeight="1">
      <c r="A7" s="20" t="s">
        <v>40</v>
      </c>
      <c r="B7" s="20"/>
      <c r="D7" s="2" t="s">
        <v>41</v>
      </c>
      <c r="F7" s="2" t="s">
        <v>16</v>
      </c>
      <c r="H7" s="2" t="s">
        <v>42</v>
      </c>
      <c r="J7" s="2" t="s">
        <v>43</v>
      </c>
    </row>
    <row r="8" spans="1:10" ht="21.75" customHeight="1">
      <c r="A8" s="22" t="s">
        <v>44</v>
      </c>
      <c r="B8" s="22"/>
      <c r="D8" s="5" t="s">
        <v>45</v>
      </c>
      <c r="F8" s="6">
        <v>0</v>
      </c>
      <c r="H8" s="7">
        <v>0</v>
      </c>
      <c r="J8" s="7">
        <v>0</v>
      </c>
    </row>
    <row r="9" spans="1:10" ht="21.75" customHeight="1">
      <c r="A9" s="23" t="s">
        <v>46</v>
      </c>
      <c r="B9" s="23"/>
      <c r="D9" s="8" t="s">
        <v>47</v>
      </c>
      <c r="F9" s="9">
        <v>0</v>
      </c>
      <c r="H9" s="10">
        <v>0</v>
      </c>
      <c r="J9" s="10">
        <v>0</v>
      </c>
    </row>
    <row r="10" spans="1:10" ht="21.75" customHeight="1">
      <c r="A10" s="23" t="s">
        <v>48</v>
      </c>
      <c r="B10" s="23"/>
      <c r="D10" s="8" t="s">
        <v>49</v>
      </c>
      <c r="F10" s="9">
        <v>0</v>
      </c>
      <c r="H10" s="10">
        <v>0</v>
      </c>
      <c r="J10" s="10">
        <v>0</v>
      </c>
    </row>
    <row r="11" spans="1:10" ht="21.75" customHeight="1">
      <c r="A11" s="23" t="s">
        <v>50</v>
      </c>
      <c r="B11" s="23"/>
      <c r="D11" s="8" t="s">
        <v>51</v>
      </c>
      <c r="F11" s="9">
        <v>38854595069</v>
      </c>
      <c r="H11" s="10">
        <v>100</v>
      </c>
      <c r="J11" s="10">
        <v>1.27</v>
      </c>
    </row>
    <row r="12" spans="1:10" ht="21.75" customHeight="1">
      <c r="A12" s="24" t="s">
        <v>52</v>
      </c>
      <c r="B12" s="24"/>
      <c r="D12" s="11" t="s">
        <v>53</v>
      </c>
      <c r="F12" s="12">
        <v>16954328537</v>
      </c>
      <c r="H12" s="13">
        <v>43.64</v>
      </c>
      <c r="J12" s="13">
        <v>0.55000000000000004</v>
      </c>
    </row>
    <row r="13" spans="1:10" ht="21.75" customHeight="1">
      <c r="A13" s="25" t="s">
        <v>38</v>
      </c>
      <c r="B13" s="25"/>
      <c r="D13" s="15"/>
      <c r="F13" s="15">
        <v>55808923606</v>
      </c>
      <c r="H13" s="16">
        <v>143.63999999999999</v>
      </c>
      <c r="J13" s="16">
        <v>1.82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>
      <c r="D6" s="20" t="s">
        <v>54</v>
      </c>
      <c r="E6" s="20"/>
      <c r="F6" s="20"/>
      <c r="H6" s="20" t="s">
        <v>55</v>
      </c>
      <c r="I6" s="20"/>
      <c r="J6" s="20"/>
    </row>
    <row r="7" spans="1:10" ht="36.4" customHeight="1">
      <c r="A7" s="20" t="s">
        <v>56</v>
      </c>
      <c r="B7" s="20"/>
      <c r="D7" s="17" t="s">
        <v>57</v>
      </c>
      <c r="E7" s="3"/>
      <c r="F7" s="17" t="s">
        <v>58</v>
      </c>
      <c r="H7" s="17" t="s">
        <v>57</v>
      </c>
      <c r="I7" s="3"/>
      <c r="J7" s="17" t="s">
        <v>58</v>
      </c>
    </row>
    <row r="8" spans="1:10" ht="21.75" customHeight="1">
      <c r="A8" s="22" t="s">
        <v>19</v>
      </c>
      <c r="B8" s="22"/>
      <c r="D8" s="6">
        <v>2557993</v>
      </c>
      <c r="F8" s="7"/>
      <c r="H8" s="6">
        <v>106311885</v>
      </c>
      <c r="J8" s="7"/>
    </row>
    <row r="9" spans="1:10" ht="21.75" customHeight="1">
      <c r="A9" s="23" t="s">
        <v>21</v>
      </c>
      <c r="B9" s="23"/>
      <c r="D9" s="9">
        <v>40882553</v>
      </c>
      <c r="F9" s="10"/>
      <c r="H9" s="9">
        <v>56402169</v>
      </c>
      <c r="J9" s="10"/>
    </row>
    <row r="10" spans="1:10" ht="21.75" customHeight="1">
      <c r="A10" s="23" t="s">
        <v>25</v>
      </c>
      <c r="B10" s="23"/>
      <c r="D10" s="9">
        <v>4514225094</v>
      </c>
      <c r="F10" s="10"/>
      <c r="H10" s="9">
        <v>18065061932</v>
      </c>
      <c r="J10" s="10"/>
    </row>
    <row r="11" spans="1:10" ht="21.75" customHeight="1">
      <c r="A11" s="23" t="s">
        <v>25</v>
      </c>
      <c r="B11" s="23"/>
      <c r="D11" s="9">
        <v>8734627944</v>
      </c>
      <c r="F11" s="10"/>
      <c r="H11" s="9">
        <v>34950346829</v>
      </c>
      <c r="J11" s="10"/>
    </row>
    <row r="12" spans="1:10" ht="21.75" customHeight="1">
      <c r="A12" s="23" t="s">
        <v>25</v>
      </c>
      <c r="B12" s="23"/>
      <c r="D12" s="9">
        <v>1621805850</v>
      </c>
      <c r="F12" s="10"/>
      <c r="H12" s="9">
        <v>6492947366</v>
      </c>
      <c r="J12" s="10"/>
    </row>
    <row r="13" spans="1:10" ht="21.75" customHeight="1">
      <c r="A13" s="23" t="s">
        <v>29</v>
      </c>
      <c r="B13" s="23"/>
      <c r="D13" s="9">
        <v>4226531506</v>
      </c>
      <c r="F13" s="10"/>
      <c r="H13" s="9">
        <v>16909106128</v>
      </c>
      <c r="J13" s="10"/>
    </row>
    <row r="14" spans="1:10" ht="21.75" customHeight="1">
      <c r="A14" s="23" t="s">
        <v>25</v>
      </c>
      <c r="B14" s="23"/>
      <c r="D14" s="9">
        <v>4638157150</v>
      </c>
      <c r="F14" s="10"/>
      <c r="H14" s="9">
        <v>18553483841</v>
      </c>
      <c r="J14" s="10"/>
    </row>
    <row r="15" spans="1:10" ht="21.75" customHeight="1">
      <c r="A15" s="23" t="s">
        <v>25</v>
      </c>
      <c r="B15" s="23"/>
      <c r="D15" s="9">
        <v>5286861643</v>
      </c>
      <c r="F15" s="10"/>
      <c r="H15" s="9">
        <v>18518012326</v>
      </c>
      <c r="J15" s="10"/>
    </row>
    <row r="16" spans="1:10" ht="21.75" customHeight="1">
      <c r="A16" s="23" t="s">
        <v>25</v>
      </c>
      <c r="B16" s="23"/>
      <c r="D16" s="9">
        <v>4546201364</v>
      </c>
      <c r="F16" s="10"/>
      <c r="H16" s="9">
        <v>16732376703</v>
      </c>
      <c r="J16" s="10"/>
    </row>
    <row r="17" spans="1:10" ht="21.75" customHeight="1">
      <c r="A17" s="23" t="s">
        <v>25</v>
      </c>
      <c r="B17" s="23"/>
      <c r="D17" s="9">
        <v>0</v>
      </c>
      <c r="F17" s="10"/>
      <c r="H17" s="9">
        <v>1507550683</v>
      </c>
      <c r="J17" s="10"/>
    </row>
    <row r="18" spans="1:10" ht="21.75" customHeight="1">
      <c r="A18" s="24" t="s">
        <v>36</v>
      </c>
      <c r="B18" s="24"/>
      <c r="D18" s="12">
        <v>5242743972</v>
      </c>
      <c r="F18" s="13"/>
      <c r="H18" s="12">
        <v>7536442596</v>
      </c>
      <c r="J18" s="13"/>
    </row>
    <row r="19" spans="1:10" ht="21.75" customHeight="1">
      <c r="A19" s="25" t="s">
        <v>38</v>
      </c>
      <c r="B19" s="25"/>
      <c r="D19" s="15">
        <v>38854595069</v>
      </c>
      <c r="F19" s="15"/>
      <c r="H19" s="15">
        <v>139428042458</v>
      </c>
      <c r="J19" s="15"/>
    </row>
  </sheetData>
  <mergeCells count="19">
    <mergeCell ref="A17:B17"/>
    <mergeCell ref="A18:B18"/>
    <mergeCell ref="A19:B19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8" t="s">
        <v>0</v>
      </c>
      <c r="B1" s="18"/>
      <c r="C1" s="18"/>
      <c r="D1" s="18"/>
      <c r="E1" s="18"/>
      <c r="F1" s="18"/>
    </row>
    <row r="2" spans="1:6" ht="21.75" customHeight="1">
      <c r="A2" s="18" t="s">
        <v>39</v>
      </c>
      <c r="B2" s="18"/>
      <c r="C2" s="18"/>
      <c r="D2" s="18"/>
      <c r="E2" s="18"/>
      <c r="F2" s="18"/>
    </row>
    <row r="3" spans="1:6" ht="21.75" customHeight="1">
      <c r="A3" s="18" t="s">
        <v>2</v>
      </c>
      <c r="B3" s="18"/>
      <c r="C3" s="18"/>
      <c r="D3" s="18"/>
      <c r="E3" s="18"/>
      <c r="F3" s="18"/>
    </row>
    <row r="4" spans="1:6" ht="14.45" customHeight="1"/>
    <row r="5" spans="1:6" ht="29.1" customHeight="1">
      <c r="A5" s="1"/>
      <c r="B5" s="19"/>
      <c r="C5" s="19"/>
      <c r="D5" s="19"/>
      <c r="E5" s="19"/>
      <c r="F5" s="19"/>
    </row>
    <row r="6" spans="1:6" ht="14.45" customHeight="1">
      <c r="D6" s="2" t="s">
        <v>54</v>
      </c>
      <c r="F6" s="2" t="s">
        <v>5</v>
      </c>
    </row>
    <row r="7" spans="1:6" ht="14.45" customHeight="1">
      <c r="A7" s="20" t="s">
        <v>52</v>
      </c>
      <c r="B7" s="20"/>
      <c r="D7" s="4" t="s">
        <v>16</v>
      </c>
      <c r="F7" s="4" t="s">
        <v>16</v>
      </c>
    </row>
    <row r="8" spans="1:6" ht="21.75" customHeight="1">
      <c r="A8" s="22" t="s">
        <v>52</v>
      </c>
      <c r="B8" s="22"/>
      <c r="D8" s="6">
        <v>0</v>
      </c>
      <c r="F8" s="6">
        <v>16801843865</v>
      </c>
    </row>
    <row r="9" spans="1:6" ht="21.75" customHeight="1">
      <c r="A9" s="23" t="s">
        <v>59</v>
      </c>
      <c r="B9" s="23"/>
      <c r="D9" s="9">
        <v>0</v>
      </c>
      <c r="F9" s="9">
        <v>152484672</v>
      </c>
    </row>
    <row r="10" spans="1:6" ht="21.75" customHeight="1">
      <c r="A10" s="24" t="s">
        <v>60</v>
      </c>
      <c r="B10" s="24"/>
      <c r="D10" s="12">
        <v>0</v>
      </c>
      <c r="F10" s="12">
        <v>0</v>
      </c>
    </row>
    <row r="11" spans="1:6" ht="21.75" customHeight="1">
      <c r="A11" s="25" t="s">
        <v>38</v>
      </c>
      <c r="B11" s="25"/>
      <c r="D11" s="15">
        <v>0</v>
      </c>
      <c r="F11" s="15">
        <v>16954328537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rightToLeft="1" tabSelected="1" view="pageBreakPreview" zoomScale="60" zoomScaleNormal="100" workbookViewId="0">
      <selection activeCell="G4" sqref="G1:G1048576"/>
    </sheetView>
  </sheetViews>
  <sheetFormatPr defaultRowHeight="12.75"/>
  <cols>
    <col min="1" max="1" width="39" customWidth="1"/>
    <col min="2" max="2" width="1.28515625" customWidth="1"/>
    <col min="3" max="3" width="16.5703125" customWidth="1"/>
    <col min="4" max="4" width="1.28515625" customWidth="1"/>
    <col min="5" max="5" width="12.5703125" customWidth="1"/>
    <col min="6" max="6" width="1.28515625" customWidth="1"/>
    <col min="7" max="7" width="20.5703125" customWidth="1"/>
    <col min="8" max="8" width="1.28515625" customWidth="1"/>
    <col min="9" max="9" width="17.5703125" customWidth="1"/>
    <col min="10" max="10" width="1.28515625" customWidth="1"/>
    <col min="11" max="11" width="15.5703125" customWidth="1"/>
    <col min="12" max="12" width="1.28515625" customWidth="1"/>
    <col min="13" max="13" width="21" customWidth="1"/>
    <col min="14" max="14" width="0.28515625" customWidth="1"/>
  </cols>
  <sheetData>
    <row r="1" spans="1:13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/>
    <row r="5" spans="1:13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>
      <c r="A6" s="20" t="s">
        <v>40</v>
      </c>
      <c r="C6" s="20" t="s">
        <v>54</v>
      </c>
      <c r="D6" s="20"/>
      <c r="E6" s="20"/>
      <c r="F6" s="20"/>
      <c r="G6" s="20"/>
      <c r="I6" s="20" t="s">
        <v>55</v>
      </c>
      <c r="J6" s="20"/>
      <c r="K6" s="20"/>
      <c r="L6" s="20"/>
      <c r="M6" s="20"/>
    </row>
    <row r="7" spans="1:13" ht="29.1" customHeight="1">
      <c r="A7" s="20"/>
      <c r="C7" s="17" t="s">
        <v>62</v>
      </c>
      <c r="D7" s="3"/>
      <c r="E7" s="17" t="s">
        <v>61</v>
      </c>
      <c r="F7" s="3"/>
      <c r="G7" s="17" t="s">
        <v>63</v>
      </c>
      <c r="I7" s="17" t="s">
        <v>62</v>
      </c>
      <c r="J7" s="3"/>
      <c r="K7" s="17" t="s">
        <v>61</v>
      </c>
      <c r="L7" s="3"/>
      <c r="M7" s="17" t="s">
        <v>63</v>
      </c>
    </row>
    <row r="8" spans="1:13" ht="21.75" customHeight="1">
      <c r="A8" s="5" t="s">
        <v>19</v>
      </c>
      <c r="C8" s="6">
        <v>2557993</v>
      </c>
      <c r="E8" s="6">
        <v>0</v>
      </c>
      <c r="G8" s="6">
        <v>2557993</v>
      </c>
      <c r="I8" s="6">
        <v>106311885</v>
      </c>
      <c r="K8" s="6">
        <v>0</v>
      </c>
      <c r="M8" s="6">
        <v>106311885</v>
      </c>
    </row>
    <row r="9" spans="1:13" ht="21.75" customHeight="1">
      <c r="A9" s="8" t="s">
        <v>21</v>
      </c>
      <c r="C9" s="9">
        <v>40882553</v>
      </c>
      <c r="E9" s="9">
        <v>0</v>
      </c>
      <c r="G9" s="9">
        <v>40882553</v>
      </c>
      <c r="I9" s="9">
        <v>56402169</v>
      </c>
      <c r="K9" s="9">
        <v>0</v>
      </c>
      <c r="M9" s="9">
        <v>56402169</v>
      </c>
    </row>
    <row r="10" spans="1:13" ht="21.75" customHeight="1">
      <c r="A10" s="8" t="s">
        <v>25</v>
      </c>
      <c r="C10" s="9">
        <v>4514225094</v>
      </c>
      <c r="E10" s="9">
        <v>0</v>
      </c>
      <c r="G10" s="9">
        <v>4514225094</v>
      </c>
      <c r="I10" s="9">
        <v>18065061932</v>
      </c>
      <c r="K10" s="9">
        <v>37038400</v>
      </c>
      <c r="M10" s="9">
        <v>18028023532</v>
      </c>
    </row>
    <row r="11" spans="1:13" ht="21.75" customHeight="1">
      <c r="A11" s="8" t="s">
        <v>25</v>
      </c>
      <c r="C11" s="9">
        <v>8734627944</v>
      </c>
      <c r="E11" s="9">
        <v>0</v>
      </c>
      <c r="G11" s="9">
        <v>8734627944</v>
      </c>
      <c r="I11" s="9">
        <v>34950346829</v>
      </c>
      <c r="K11" s="9">
        <v>61772109</v>
      </c>
      <c r="M11" s="9">
        <v>34888574720</v>
      </c>
    </row>
    <row r="12" spans="1:13" ht="21.75" customHeight="1">
      <c r="A12" s="8" t="s">
        <v>25</v>
      </c>
      <c r="C12" s="9">
        <v>1621805850</v>
      </c>
      <c r="E12" s="9">
        <v>0</v>
      </c>
      <c r="G12" s="9">
        <v>1621805850</v>
      </c>
      <c r="I12" s="9">
        <v>6492947366</v>
      </c>
      <c r="K12" s="9">
        <v>2757903</v>
      </c>
      <c r="M12" s="9">
        <v>6490189463</v>
      </c>
    </row>
    <row r="13" spans="1:13" ht="21.75" customHeight="1">
      <c r="A13" s="8" t="s">
        <v>29</v>
      </c>
      <c r="C13" s="9">
        <v>4226531506</v>
      </c>
      <c r="E13" s="9">
        <v>-75067567</v>
      </c>
      <c r="G13" s="9">
        <v>4301599073</v>
      </c>
      <c r="I13" s="9">
        <v>16909106128</v>
      </c>
      <c r="K13" s="9">
        <v>40798617</v>
      </c>
      <c r="M13" s="9">
        <v>16868307511</v>
      </c>
    </row>
    <row r="14" spans="1:13" ht="21.75" customHeight="1">
      <c r="A14" s="8" t="s">
        <v>25</v>
      </c>
      <c r="C14" s="9">
        <v>4638157150</v>
      </c>
      <c r="E14" s="9">
        <v>0</v>
      </c>
      <c r="G14" s="9">
        <v>4638157150</v>
      </c>
      <c r="I14" s="9">
        <v>18553483841</v>
      </c>
      <c r="K14" s="9">
        <v>24978817</v>
      </c>
      <c r="M14" s="9">
        <v>18528505024</v>
      </c>
    </row>
    <row r="15" spans="1:13" ht="21.75" customHeight="1">
      <c r="A15" s="8" t="s">
        <v>25</v>
      </c>
      <c r="C15" s="9">
        <v>5286861643</v>
      </c>
      <c r="E15" s="9">
        <v>2936662</v>
      </c>
      <c r="G15" s="9">
        <v>5283924981</v>
      </c>
      <c r="I15" s="9">
        <v>18518012326</v>
      </c>
      <c r="K15" s="9">
        <v>9462578</v>
      </c>
      <c r="M15" s="9">
        <v>18508549748</v>
      </c>
    </row>
    <row r="16" spans="1:13" ht="21.75" customHeight="1">
      <c r="A16" s="8" t="s">
        <v>25</v>
      </c>
      <c r="C16" s="9">
        <v>4546201364</v>
      </c>
      <c r="E16" s="9">
        <v>4057252</v>
      </c>
      <c r="G16" s="9">
        <v>4542144112</v>
      </c>
      <c r="I16" s="9">
        <v>16732376703</v>
      </c>
      <c r="K16" s="9">
        <v>5115666</v>
      </c>
      <c r="M16" s="9">
        <v>16727261037</v>
      </c>
    </row>
    <row r="17" spans="1:13" ht="21.75" customHeight="1">
      <c r="A17" s="8" t="s">
        <v>25</v>
      </c>
      <c r="C17" s="9">
        <v>0</v>
      </c>
      <c r="E17" s="9">
        <v>0</v>
      </c>
      <c r="G17" s="9">
        <v>0</v>
      </c>
      <c r="I17" s="9">
        <v>1507550683</v>
      </c>
      <c r="K17" s="9">
        <v>0</v>
      </c>
      <c r="M17" s="9">
        <v>1507550683</v>
      </c>
    </row>
    <row r="18" spans="1:13" ht="21.75" customHeight="1">
      <c r="A18" s="11" t="s">
        <v>36</v>
      </c>
      <c r="C18" s="12">
        <v>5242743972</v>
      </c>
      <c r="E18" s="12">
        <v>2250242</v>
      </c>
      <c r="G18" s="12">
        <v>5240493730</v>
      </c>
      <c r="I18" s="12">
        <v>7536442596</v>
      </c>
      <c r="K18" s="12">
        <v>33753635</v>
      </c>
      <c r="M18" s="12">
        <v>7502688961</v>
      </c>
    </row>
    <row r="19" spans="1:13" ht="21.75" customHeight="1">
      <c r="A19" s="14" t="s">
        <v>38</v>
      </c>
      <c r="C19" s="15">
        <v>38854595069</v>
      </c>
      <c r="E19" s="15">
        <v>-65823411</v>
      </c>
      <c r="G19" s="15">
        <v>38920418480</v>
      </c>
      <c r="I19" s="15">
        <v>139428042458</v>
      </c>
      <c r="K19" s="15">
        <v>215677725</v>
      </c>
      <c r="M19" s="15">
        <v>139212364733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2025-07-23T05:35:58Z</dcterms:created>
  <dcterms:modified xsi:type="dcterms:W3CDTF">2025-07-23T05:42:13Z</dcterms:modified>
</cp:coreProperties>
</file>