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4\"/>
    </mc:Choice>
  </mc:AlternateContent>
  <bookViews>
    <workbookView xWindow="120" yWindow="15" windowWidth="18975" windowHeight="11955" firstSheet="4" activeTab="6"/>
  </bookViews>
  <sheets>
    <sheet name="جلد" sheetId="22" r:id="rId1"/>
    <sheet name="سهام" sheetId="2" r:id="rId2"/>
    <sheet name="سپرده" sheetId="7" r:id="rId3"/>
    <sheet name="درآمد" sheetId="8" r:id="rId4"/>
    <sheet name="درآمد سپرده بانکی" sheetId="13" r:id="rId5"/>
    <sheet name="سایر درآمدها" sheetId="14" r:id="rId6"/>
    <sheet name="سود سپرده بانکی" sheetId="18" r:id="rId7"/>
  </sheets>
  <definedNames>
    <definedName name="_xlnm.Print_Area" localSheetId="0">جلد!$A$1:$I$12</definedName>
    <definedName name="_xlnm.Print_Area" localSheetId="3">درآمد!$A$1:$K$13</definedName>
    <definedName name="_xlnm.Print_Area" localSheetId="4">'درآمد سپرده بانکی'!$A$1:$K$21</definedName>
    <definedName name="_xlnm.Print_Area" localSheetId="5">'سایر درآمدها'!$A$1:$G$11</definedName>
    <definedName name="_xlnm.Print_Area" localSheetId="2">سپرده!$A$1:$M$23</definedName>
    <definedName name="_xlnm.Print_Area" localSheetId="6">'سود سپرده بانکی'!$A$1:$N$21</definedName>
    <definedName name="_xlnm.Print_Area" localSheetId="1">سهام!$A$1:$AC$16</definedName>
  </definedNames>
  <calcPr calcId="162913"/>
</workbook>
</file>

<file path=xl/calcChain.xml><?xml version="1.0" encoding="utf-8"?>
<calcChain xmlns="http://schemas.openxmlformats.org/spreadsheetml/2006/main">
  <c r="W15" i="2" l="1"/>
  <c r="U15" i="2"/>
  <c r="S15" i="2"/>
  <c r="R15" i="2"/>
  <c r="Q15" i="2"/>
  <c r="P15" i="2"/>
  <c r="O15" i="2"/>
  <c r="N15" i="2"/>
  <c r="M15" i="2"/>
  <c r="L15" i="2"/>
  <c r="K15" i="2"/>
  <c r="I15" i="2"/>
  <c r="H15" i="2"/>
  <c r="G15" i="2"/>
  <c r="F15" i="2"/>
  <c r="X14" i="2"/>
  <c r="Z14" i="2" s="1"/>
  <c r="AB14" i="2" s="1"/>
  <c r="T14" i="2"/>
  <c r="V14" i="2" s="1"/>
  <c r="J14" i="2"/>
  <c r="AA13" i="2"/>
  <c r="Z13" i="2"/>
  <c r="AB13" i="2" s="1"/>
  <c r="Y13" i="2"/>
  <c r="X13" i="2"/>
  <c r="V13" i="2"/>
  <c r="T13" i="2"/>
  <c r="J13" i="2"/>
  <c r="X12" i="2"/>
  <c r="Z12" i="2" s="1"/>
  <c r="AB12" i="2" s="1"/>
  <c r="J12" i="2"/>
  <c r="AA11" i="2"/>
  <c r="Z11" i="2"/>
  <c r="AB11" i="2" s="1"/>
  <c r="Y11" i="2"/>
  <c r="X11" i="2"/>
  <c r="V11" i="2"/>
  <c r="J11" i="2"/>
  <c r="AA10" i="2"/>
  <c r="Z10" i="2"/>
  <c r="AB10" i="2" s="1"/>
  <c r="Y10" i="2"/>
  <c r="X10" i="2"/>
  <c r="T10" i="2"/>
  <c r="V10" i="2" s="1"/>
  <c r="J10" i="2"/>
  <c r="AA9" i="2"/>
  <c r="AA15" i="2" s="1"/>
  <c r="Z9" i="2"/>
  <c r="AB9" i="2" s="1"/>
  <c r="Y9" i="2"/>
  <c r="Y15" i="2" s="1"/>
  <c r="X9" i="2"/>
  <c r="X15" i="2" s="1"/>
  <c r="T9" i="2"/>
  <c r="T15" i="2" s="1"/>
  <c r="J9" i="2"/>
  <c r="J15" i="2" s="1"/>
  <c r="AB15" i="2" l="1"/>
  <c r="Z15" i="2"/>
  <c r="V9" i="2"/>
  <c r="V15" i="2" s="1"/>
</calcChain>
</file>

<file path=xl/sharedStrings.xml><?xml version="1.0" encoding="utf-8"?>
<sst xmlns="http://schemas.openxmlformats.org/spreadsheetml/2006/main" count="151" uniqueCount="74">
  <si>
    <t>صندوق سرمایه ‏گذاری خصوصی اکسیر زیست پارسیان</t>
  </si>
  <si>
    <t>صورت وضعیت پرتفوی</t>
  </si>
  <si>
    <t>برای ماه منتهی به 1404/06/31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</si>
  <si>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</si>
  <si>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</si>
  <si>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</si>
  <si>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</si>
  <si>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</si>
  <si>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</si>
  <si>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</si>
  <si>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</si>
  <si>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</si>
  <si>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</si>
  <si>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</si>
  <si>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</si>
  <si>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</si>
  <si>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</si>
  <si>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</si>
  <si>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</si>
  <si>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</si>
  <si>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0.56%</t>
  </si>
  <si>
    <t>سپرده کوتاه مدت بانک خاورمیانه سعادت آباد</t>
  </si>
  <si>
    <t>0.17%</t>
  </si>
  <si>
    <t>سپرده کوتاه مدت بانک گردشگری توحید</t>
  </si>
  <si>
    <t>2.32%</t>
  </si>
  <si>
    <t>سپرده بلند مدت بانک گردشگری توحید</t>
  </si>
  <si>
    <t>5.57%</t>
  </si>
  <si>
    <t>10.78%</t>
  </si>
  <si>
    <t>2.00%</t>
  </si>
  <si>
    <t>سپرده بلند مدت بانک پاسارگاد الوند</t>
  </si>
  <si>
    <t>5.29%</t>
  </si>
  <si>
    <t>5.73%</t>
  </si>
  <si>
    <t>5.91%</t>
  </si>
  <si>
    <t>3.19%</t>
  </si>
  <si>
    <t>سپرده کوتاه مدت بانک سینا گیشا</t>
  </si>
  <si>
    <t>0.00%</t>
  </si>
  <si>
    <t>سپرده بلند مدت بانک سینا گیشا</t>
  </si>
  <si>
    <t>سپرده کوتاه مدت بانک دی الغدیر</t>
  </si>
  <si>
    <t>سپرده بلند مدت بانک دی الغدیر</t>
  </si>
  <si>
    <t>6.86%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</si>
  <si>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</si>
  <si>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</si>
  <si>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</si>
  <si>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</si>
  <si>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</si>
  <si>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</si>
  <si>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</si>
  <si>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</si>
  <si>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</si>
  <si>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</si>
  <si>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</si>
  <si>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</si>
  <si>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</si>
  <si>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</si>
  <si>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</si>
  <si>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</si>
  <si>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</si>
  <si>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</si>
  <si>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</si>
  <si>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</si>
  <si>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</si>
  <si>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</si>
  <si>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</si>
  <si>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</si>
  <si>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</si>
  <si>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</si>
  <si>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</si>
  <si>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31شهریور ماه 1404</t>
  </si>
  <si>
    <t>شرکت نیواد فارمد سلامت</t>
  </si>
  <si>
    <t>شرکت طبیب درمان پژوهش قلب</t>
  </si>
  <si>
    <t>شرکت آترا زیست آرای</t>
  </si>
  <si>
    <t>شرکت مهر فناوری نوین مام</t>
  </si>
  <si>
    <t>شرکت  ویرا واکسن شایا</t>
  </si>
  <si>
    <t>پیش پرداخت 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</si>
</sst>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  <font>
      <sz val="10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2"/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0" fontId="10" fillId="3" borderId="0" xfId="2" applyFont="1" applyFill="1"/>
    <xf numFmtId="0" fontId="4" fillId="3" borderId="0" xfId="0" applyFont="1" applyFill="1" applyAlignment="1">
      <alignment horizontal="left"/>
    </xf>
    <xf numFmtId="164" fontId="10" fillId="3" borderId="0" xfId="2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164" fontId="10" fillId="0" borderId="6" xfId="2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zoomScaleSheetLayoutView="100" workbookViewId="0">
      <selection activeCell="E18" sqref="E18"/>
    </sheetView>
  </sheetViews>
  <sheetFormatPr defaultColWidth="8.85546875" defaultRowHeight="15"/>
  <cols>
    <col min="1" max="1" width="8.85546875" style="18" customWidth="1"/>
    <col min="2" max="6" width="8.85546875" style="18"/>
    <col min="7" max="7" width="8.85546875" style="18" customWidth="1"/>
    <col min="8" max="16384" width="8.85546875" style="18"/>
  </cols>
  <sheetData>
    <row r="4" spans="1:9" ht="159" customHeight="1">
      <c r="A4" s="42" t="s">
        <v>66</v>
      </c>
      <c r="B4" s="42"/>
      <c r="C4" s="42"/>
      <c r="D4" s="42"/>
      <c r="E4" s="42"/>
      <c r="F4" s="42"/>
      <c r="G4" s="42"/>
      <c r="H4" s="42"/>
      <c r="I4" s="42"/>
    </row>
    <row r="5" spans="1:9" ht="58.5" customHeight="1">
      <c r="A5" s="20"/>
      <c r="B5" s="20"/>
      <c r="C5" s="20"/>
      <c r="D5" s="20"/>
      <c r="E5" s="20"/>
      <c r="F5" s="20"/>
      <c r="G5" s="20"/>
      <c r="H5" s="19"/>
    </row>
    <row r="6" spans="1:9" ht="91.5" customHeight="1">
      <c r="A6" s="20"/>
      <c r="B6" s="20"/>
      <c r="C6" s="20"/>
      <c r="D6" s="20"/>
      <c r="E6" s="20"/>
      <c r="F6" s="20"/>
      <c r="G6" s="20"/>
      <c r="H6" s="19"/>
    </row>
    <row r="7" spans="1:9" ht="33.75">
      <c r="A7" s="20"/>
      <c r="B7" s="20"/>
      <c r="C7" s="20"/>
      <c r="D7" s="20"/>
      <c r="E7" s="20"/>
      <c r="F7" s="20"/>
      <c r="G7" s="20"/>
      <c r="H7" s="19"/>
    </row>
    <row r="8" spans="1:9" ht="108" customHeight="1">
      <c r="A8" s="20"/>
      <c r="B8" s="20"/>
      <c r="C8" s="20"/>
      <c r="D8" s="20"/>
      <c r="E8" s="20"/>
      <c r="F8" s="20"/>
      <c r="G8" s="20"/>
      <c r="H8" s="19"/>
    </row>
    <row r="10" spans="1:9" ht="30" customHeight="1">
      <c r="A10" s="43" t="s">
        <v>67</v>
      </c>
      <c r="B10" s="43"/>
      <c r="C10" s="43"/>
      <c r="D10" s="43"/>
      <c r="E10" s="43"/>
      <c r="F10" s="43"/>
      <c r="G10" s="43"/>
      <c r="H10" s="43"/>
      <c r="I10" s="43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rightToLeft="1" view="pageBreakPreview" zoomScale="60" zoomScaleNormal="100" workbookViewId="0">
      <selection activeCell="S25" sqref="S25:S26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140625" customWidth="1"/>
    <col min="7" max="7" width="1.28515625" customWidth="1"/>
    <col min="8" max="8" width="20.85546875" customWidth="1"/>
    <col min="9" max="9" width="1.28515625" customWidth="1"/>
    <col min="10" max="10" width="20.285156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8.85546875" customWidth="1"/>
    <col min="23" max="23" width="1.28515625" customWidth="1"/>
    <col min="24" max="24" width="20.42578125" customWidth="1"/>
    <col min="25" max="25" width="1.28515625" customWidth="1"/>
    <col min="26" max="26" width="20.42578125" customWidth="1"/>
    <col min="27" max="27" width="1.28515625" customWidth="1"/>
    <col min="28" max="28" width="20" customWidth="1"/>
    <col min="29" max="29" width="0.5703125" customWidth="1"/>
  </cols>
  <sheetData>
    <row r="1" spans="1:29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9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9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9" ht="14.45" customHeight="1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9" ht="14.4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9" ht="14.45" customHeight="1">
      <c r="F6" s="44" t="s">
        <v>3</v>
      </c>
      <c r="G6" s="44"/>
      <c r="H6" s="44"/>
      <c r="I6" s="44"/>
      <c r="J6" s="44"/>
      <c r="L6" s="44" t="s">
        <v>4</v>
      </c>
      <c r="M6" s="44"/>
      <c r="N6" s="44"/>
      <c r="O6" s="44"/>
      <c r="P6" s="44"/>
      <c r="Q6" s="44"/>
      <c r="R6" s="44"/>
      <c r="T6" s="44" t="s">
        <v>5</v>
      </c>
      <c r="U6" s="44"/>
      <c r="V6" s="44"/>
      <c r="W6" s="44"/>
      <c r="X6" s="44"/>
      <c r="Y6" s="44"/>
      <c r="Z6" s="44"/>
      <c r="AA6" s="44"/>
      <c r="AB6" s="44"/>
    </row>
    <row r="7" spans="1:29" ht="14.45" customHeight="1">
      <c r="F7" s="3"/>
      <c r="G7" s="3"/>
      <c r="H7" s="3"/>
      <c r="I7" s="3"/>
      <c r="J7" s="3"/>
      <c r="L7" s="45" t="s">
        <v>6</v>
      </c>
      <c r="M7" s="45"/>
      <c r="N7" s="45"/>
      <c r="O7" s="3"/>
      <c r="P7" s="45" t="s">
        <v>7</v>
      </c>
      <c r="Q7" s="45"/>
      <c r="R7" s="45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44" t="s">
        <v>8</v>
      </c>
      <c r="B8" s="44"/>
      <c r="C8" s="44"/>
      <c r="E8" s="44" t="s">
        <v>9</v>
      </c>
      <c r="F8" s="44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s="21" customFormat="1" ht="18.75">
      <c r="C9" s="22" t="s">
        <v>68</v>
      </c>
      <c r="F9" s="23">
        <v>13847040</v>
      </c>
      <c r="G9" s="24"/>
      <c r="H9" s="25">
        <v>400000000000</v>
      </c>
      <c r="I9" s="24"/>
      <c r="J9" s="25">
        <f>H9</f>
        <v>400000000000</v>
      </c>
      <c r="K9" s="24"/>
      <c r="L9" s="24">
        <v>0</v>
      </c>
      <c r="M9" s="24"/>
      <c r="N9" s="24">
        <v>0</v>
      </c>
      <c r="O9" s="24"/>
      <c r="P9" s="24">
        <v>0</v>
      </c>
      <c r="Q9" s="24"/>
      <c r="R9" s="24">
        <v>0</v>
      </c>
      <c r="S9" s="24"/>
      <c r="T9" s="23">
        <f>F9</f>
        <v>13847040</v>
      </c>
      <c r="U9" s="24"/>
      <c r="V9" s="26">
        <f>X9/T9</f>
        <v>28887.040118321318</v>
      </c>
      <c r="X9" s="25">
        <f t="shared" ref="X9:X13" si="0">H9</f>
        <v>400000000000</v>
      </c>
      <c r="Y9" s="27">
        <f>H9</f>
        <v>400000000000</v>
      </c>
      <c r="Z9" s="25">
        <f t="shared" ref="Z9:Z13" si="1">X9</f>
        <v>400000000000</v>
      </c>
      <c r="AA9" s="28" t="e">
        <f>#REF!/AC9</f>
        <v>#REF!</v>
      </c>
      <c r="AB9" s="28">
        <f>Z9/AC9</f>
        <v>0.12750502292040294</v>
      </c>
      <c r="AC9" s="29">
        <v>3137131313248</v>
      </c>
    </row>
    <row r="10" spans="1:29" s="21" customFormat="1" ht="18.75">
      <c r="C10" s="22" t="s">
        <v>69</v>
      </c>
      <c r="F10" s="25">
        <v>1357358</v>
      </c>
      <c r="G10" s="24"/>
      <c r="H10" s="25">
        <v>420000000000</v>
      </c>
      <c r="I10" s="24"/>
      <c r="J10" s="25">
        <f>H10</f>
        <v>420000000000</v>
      </c>
      <c r="K10" s="24"/>
      <c r="L10" s="24">
        <v>0</v>
      </c>
      <c r="M10" s="24"/>
      <c r="N10" s="24">
        <v>0</v>
      </c>
      <c r="O10" s="24"/>
      <c r="P10" s="24">
        <v>0</v>
      </c>
      <c r="Q10" s="24"/>
      <c r="R10" s="24">
        <v>0</v>
      </c>
      <c r="S10" s="24"/>
      <c r="T10" s="25">
        <f>F10</f>
        <v>1357358</v>
      </c>
      <c r="U10" s="24"/>
      <c r="V10" s="26">
        <f t="shared" ref="V10:V11" si="2">X10/T10</f>
        <v>309424.63226355903</v>
      </c>
      <c r="X10" s="25">
        <f t="shared" si="0"/>
        <v>420000000000</v>
      </c>
      <c r="Y10" s="27">
        <f>H10</f>
        <v>420000000000</v>
      </c>
      <c r="Z10" s="25">
        <f t="shared" si="1"/>
        <v>420000000000</v>
      </c>
      <c r="AA10" s="28" t="e">
        <f>#REF!/AC10</f>
        <v>#REF!</v>
      </c>
      <c r="AB10" s="28">
        <f t="shared" ref="AB10:AB13" si="3">Z10/AC10</f>
        <v>0.13388027406642308</v>
      </c>
      <c r="AC10" s="29">
        <v>3137131313248</v>
      </c>
    </row>
    <row r="11" spans="1:29" s="21" customFormat="1" ht="18.75">
      <c r="C11" s="22" t="s">
        <v>70</v>
      </c>
      <c r="F11" s="25">
        <v>53337609</v>
      </c>
      <c r="G11" s="24"/>
      <c r="H11" s="25">
        <v>219375000000</v>
      </c>
      <c r="I11" s="24"/>
      <c r="J11" s="25">
        <f t="shared" ref="J11:J13" si="4">H11</f>
        <v>219375000000</v>
      </c>
      <c r="K11" s="24"/>
      <c r="L11" s="24">
        <v>0</v>
      </c>
      <c r="M11" s="24"/>
      <c r="N11" s="24">
        <v>0</v>
      </c>
      <c r="O11" s="24"/>
      <c r="P11" s="24">
        <v>0</v>
      </c>
      <c r="Q11" s="24"/>
      <c r="R11" s="24">
        <v>0</v>
      </c>
      <c r="S11" s="24"/>
      <c r="T11" s="25">
        <v>270000</v>
      </c>
      <c r="U11" s="24"/>
      <c r="V11" s="26">
        <f t="shared" si="2"/>
        <v>812500</v>
      </c>
      <c r="X11" s="25">
        <f t="shared" si="0"/>
        <v>219375000000</v>
      </c>
      <c r="Y11" s="27">
        <f>H11</f>
        <v>219375000000</v>
      </c>
      <c r="Z11" s="25">
        <f t="shared" si="1"/>
        <v>219375000000</v>
      </c>
      <c r="AA11" s="28" t="e">
        <f>#REF!/AC11</f>
        <v>#REF!</v>
      </c>
      <c r="AB11" s="28">
        <f t="shared" si="3"/>
        <v>6.9928536007908479E-2</v>
      </c>
      <c r="AC11" s="29">
        <v>3137131313248</v>
      </c>
    </row>
    <row r="12" spans="1:29" s="21" customFormat="1" ht="18.75">
      <c r="C12" s="30" t="s">
        <v>71</v>
      </c>
      <c r="D12" s="31"/>
      <c r="E12" s="31"/>
      <c r="F12" s="32">
        <v>1000000</v>
      </c>
      <c r="G12" s="33"/>
      <c r="H12" s="32">
        <v>52000000000</v>
      </c>
      <c r="I12" s="33"/>
      <c r="J12" s="32">
        <f>H12</f>
        <v>52000000000</v>
      </c>
      <c r="K12" s="24"/>
      <c r="L12" s="24">
        <v>0</v>
      </c>
      <c r="M12" s="24"/>
      <c r="N12" s="24">
        <v>0</v>
      </c>
      <c r="O12" s="24"/>
      <c r="P12" s="24">
        <v>0</v>
      </c>
      <c r="Q12" s="24"/>
      <c r="R12" s="24">
        <v>0</v>
      </c>
      <c r="S12" s="24"/>
      <c r="T12" s="25">
        <v>1000000</v>
      </c>
      <c r="U12" s="24"/>
      <c r="V12" s="26">
        <v>52000</v>
      </c>
      <c r="X12" s="25">
        <f>H12</f>
        <v>52000000000</v>
      </c>
      <c r="Y12" s="27"/>
      <c r="Z12" s="25">
        <f t="shared" si="1"/>
        <v>52000000000</v>
      </c>
      <c r="AA12" s="28"/>
      <c r="AB12" s="28">
        <f t="shared" si="3"/>
        <v>1.6575652979652383E-2</v>
      </c>
      <c r="AC12" s="29">
        <v>3137131313248</v>
      </c>
    </row>
    <row r="13" spans="1:29" s="21" customFormat="1" ht="18.75">
      <c r="C13" s="22" t="s">
        <v>72</v>
      </c>
      <c r="F13" s="32">
        <v>4719514</v>
      </c>
      <c r="G13" s="24"/>
      <c r="H13" s="25">
        <v>135000000000</v>
      </c>
      <c r="I13" s="24"/>
      <c r="J13" s="25">
        <f t="shared" si="4"/>
        <v>135000000000</v>
      </c>
      <c r="K13" s="24"/>
      <c r="L13" s="24">
        <v>0</v>
      </c>
      <c r="M13" s="24"/>
      <c r="N13" s="24">
        <v>0</v>
      </c>
      <c r="O13" s="24"/>
      <c r="P13" s="24">
        <v>0</v>
      </c>
      <c r="Q13" s="24"/>
      <c r="R13" s="24">
        <v>0</v>
      </c>
      <c r="S13" s="24"/>
      <c r="T13" s="34">
        <f>F13</f>
        <v>4719514</v>
      </c>
      <c r="U13" s="24"/>
      <c r="V13" s="26">
        <f>H13</f>
        <v>135000000000</v>
      </c>
      <c r="X13" s="25">
        <f t="shared" si="0"/>
        <v>135000000000</v>
      </c>
      <c r="Y13" s="27">
        <f>H13</f>
        <v>135000000000</v>
      </c>
      <c r="Z13" s="25">
        <f t="shared" si="1"/>
        <v>135000000000</v>
      </c>
      <c r="AA13" s="28" t="e">
        <f>#REF!/AC13</f>
        <v>#REF!</v>
      </c>
      <c r="AB13" s="28">
        <f t="shared" si="3"/>
        <v>4.3032945235635993E-2</v>
      </c>
      <c r="AC13" s="29">
        <v>3137131313248</v>
      </c>
    </row>
    <row r="14" spans="1:29" s="21" customFormat="1" ht="19.5" thickBot="1">
      <c r="C14" s="22" t="s">
        <v>73</v>
      </c>
      <c r="F14" s="35">
        <v>1</v>
      </c>
      <c r="G14" s="24"/>
      <c r="H14" s="35">
        <v>348000000000</v>
      </c>
      <c r="I14" s="24"/>
      <c r="J14" s="35">
        <f>H14</f>
        <v>348000000000</v>
      </c>
      <c r="K14" s="24"/>
      <c r="L14" s="36">
        <v>0</v>
      </c>
      <c r="M14" s="24"/>
      <c r="N14" s="37">
        <v>0</v>
      </c>
      <c r="O14" s="24"/>
      <c r="P14" s="36">
        <v>0</v>
      </c>
      <c r="Q14" s="24"/>
      <c r="R14" s="36">
        <v>0</v>
      </c>
      <c r="S14" s="24"/>
      <c r="T14" s="35">
        <f>F14</f>
        <v>1</v>
      </c>
      <c r="U14" s="24"/>
      <c r="V14" s="38">
        <f>X14/T14</f>
        <v>348000000000</v>
      </c>
      <c r="X14" s="35">
        <f>J14+N14</f>
        <v>348000000000</v>
      </c>
      <c r="Y14" s="27"/>
      <c r="Z14" s="35">
        <f>X14</f>
        <v>348000000000</v>
      </c>
      <c r="AA14" s="39"/>
      <c r="AB14" s="40">
        <f>Z14/AC14</f>
        <v>0.11092936994075055</v>
      </c>
      <c r="AC14" s="29">
        <v>3137131313248</v>
      </c>
    </row>
    <row r="15" spans="1:29" s="21" customFormat="1" ht="21" customHeight="1" thickTop="1">
      <c r="F15" s="41">
        <f>SUM(F9:F14)</f>
        <v>74261522</v>
      </c>
      <c r="G15" s="41">
        <f t="shared" ref="G15:AB15" si="5">SUM(G9:G14)</f>
        <v>0</v>
      </c>
      <c r="H15" s="41">
        <f t="shared" si="5"/>
        <v>1574375000000</v>
      </c>
      <c r="I15" s="41">
        <f t="shared" si="5"/>
        <v>0</v>
      </c>
      <c r="J15" s="41">
        <f t="shared" si="5"/>
        <v>1574375000000</v>
      </c>
      <c r="K15" s="41">
        <f t="shared" si="5"/>
        <v>0</v>
      </c>
      <c r="L15" s="41">
        <f t="shared" si="5"/>
        <v>0</v>
      </c>
      <c r="M15" s="41">
        <f t="shared" si="5"/>
        <v>0</v>
      </c>
      <c r="N15" s="41">
        <f t="shared" si="5"/>
        <v>0</v>
      </c>
      <c r="O15" s="41">
        <f t="shared" si="5"/>
        <v>0</v>
      </c>
      <c r="P15" s="41">
        <f t="shared" si="5"/>
        <v>0</v>
      </c>
      <c r="Q15" s="41">
        <f t="shared" si="5"/>
        <v>0</v>
      </c>
      <c r="R15" s="41">
        <f t="shared" si="5"/>
        <v>0</v>
      </c>
      <c r="S15" s="41">
        <f t="shared" si="5"/>
        <v>0</v>
      </c>
      <c r="T15" s="41">
        <f t="shared" si="5"/>
        <v>21193913</v>
      </c>
      <c r="U15" s="41">
        <f t="shared" si="5"/>
        <v>0</v>
      </c>
      <c r="V15" s="41">
        <f t="shared" si="5"/>
        <v>483001202811.67236</v>
      </c>
      <c r="W15" s="41">
        <f t="shared" si="5"/>
        <v>0</v>
      </c>
      <c r="X15" s="41">
        <f>SUM(X9:X14)</f>
        <v>1574375000000</v>
      </c>
      <c r="Y15" s="41">
        <f t="shared" si="5"/>
        <v>1174375000000</v>
      </c>
      <c r="Z15" s="41">
        <f>SUM(Z9:Z14)</f>
        <v>1574375000000</v>
      </c>
      <c r="AA15" s="41" t="e">
        <f t="shared" si="5"/>
        <v>#REF!</v>
      </c>
      <c r="AB15" s="41">
        <f t="shared" si="5"/>
        <v>0.50185180115077344</v>
      </c>
    </row>
  </sheetData>
  <mergeCells count="13">
    <mergeCell ref="A1:AB1"/>
    <mergeCell ref="A2:AB2"/>
    <mergeCell ref="A3:AB3"/>
    <mergeCell ref="B4:AB4"/>
    <mergeCell ref="A5:B5"/>
    <mergeCell ref="C5:AB5"/>
    <mergeCell ref="A8:C8"/>
    <mergeCell ref="E8:F8"/>
    <mergeCell ref="F6:J6"/>
    <mergeCell ref="L6:R6"/>
    <mergeCell ref="T6:AB6"/>
    <mergeCell ref="L7:N7"/>
    <mergeCell ref="P7:R7"/>
  </mergeCells>
  <pageMargins left="0.39" right="0.39" top="0.39" bottom="0.39" header="0" footer="0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rightToLeft="1" view="pageBreakPreview" zoomScale="60" zoomScaleNormal="100" workbookViewId="0">
      <selection activeCell="Q12" sqref="Q12:Q13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42578125" customWidth="1"/>
    <col min="5" max="5" width="1.28515625" customWidth="1"/>
    <col min="6" max="6" width="18.85546875" customWidth="1"/>
    <col min="7" max="7" width="1.28515625" customWidth="1"/>
    <col min="8" max="8" width="19.28515625" customWidth="1"/>
    <col min="9" max="9" width="1.28515625" customWidth="1"/>
    <col min="10" max="10" width="20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4.45" customHeight="1"/>
    <row r="5" spans="1:12" ht="14.45" customHeight="1">
      <c r="A5" s="1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4.45" customHeight="1">
      <c r="D6" s="2" t="s">
        <v>3</v>
      </c>
      <c r="F6" s="44" t="s">
        <v>4</v>
      </c>
      <c r="G6" s="44"/>
      <c r="H6" s="44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44" t="s">
        <v>15</v>
      </c>
      <c r="B8" s="44"/>
      <c r="D8" s="2" t="s">
        <v>16</v>
      </c>
      <c r="F8" s="2" t="s">
        <v>17</v>
      </c>
      <c r="H8" s="2" t="s">
        <v>18</v>
      </c>
      <c r="J8" s="2" t="s">
        <v>16</v>
      </c>
      <c r="L8" s="2" t="s">
        <v>14</v>
      </c>
    </row>
    <row r="9" spans="1:12" ht="21.75" customHeight="1">
      <c r="A9" s="51" t="s">
        <v>19</v>
      </c>
      <c r="B9" s="51"/>
      <c r="D9" s="6">
        <v>13304392451</v>
      </c>
      <c r="F9" s="6">
        <v>4264994256</v>
      </c>
      <c r="H9" s="6">
        <v>0</v>
      </c>
      <c r="J9" s="6">
        <v>17569386707</v>
      </c>
      <c r="L9" s="7" t="s">
        <v>20</v>
      </c>
    </row>
    <row r="10" spans="1:12" ht="21.75" customHeight="1">
      <c r="A10" s="49" t="s">
        <v>21</v>
      </c>
      <c r="B10" s="49"/>
      <c r="D10" s="9">
        <v>5339094401</v>
      </c>
      <c r="F10" s="9">
        <v>22672866</v>
      </c>
      <c r="H10" s="9">
        <v>0</v>
      </c>
      <c r="J10" s="9">
        <v>5361767267</v>
      </c>
      <c r="L10" s="10" t="s">
        <v>22</v>
      </c>
    </row>
    <row r="11" spans="1:12" ht="21.75" customHeight="1">
      <c r="A11" s="49" t="s">
        <v>23</v>
      </c>
      <c r="B11" s="49"/>
      <c r="D11" s="9">
        <v>46382453940</v>
      </c>
      <c r="F11" s="9">
        <v>26295862611</v>
      </c>
      <c r="H11" s="9">
        <v>0</v>
      </c>
      <c r="J11" s="9">
        <v>72678316551</v>
      </c>
      <c r="L11" s="10" t="s">
        <v>24</v>
      </c>
    </row>
    <row r="12" spans="1:12" ht="21.75" customHeight="1">
      <c r="A12" s="49" t="s">
        <v>25</v>
      </c>
      <c r="B12" s="49"/>
      <c r="D12" s="9">
        <v>174840000000</v>
      </c>
      <c r="F12" s="9">
        <v>4514225094</v>
      </c>
      <c r="H12" s="9">
        <v>4514225094</v>
      </c>
      <c r="J12" s="9">
        <v>174840000000</v>
      </c>
      <c r="L12" s="10" t="s">
        <v>26</v>
      </c>
    </row>
    <row r="13" spans="1:12" ht="21.75" customHeight="1">
      <c r="A13" s="49" t="s">
        <v>25</v>
      </c>
      <c r="B13" s="49"/>
      <c r="D13" s="9">
        <v>338300000000</v>
      </c>
      <c r="F13" s="9">
        <v>8734627944</v>
      </c>
      <c r="H13" s="9">
        <v>8734627944</v>
      </c>
      <c r="J13" s="9">
        <v>338300000000</v>
      </c>
      <c r="L13" s="10" t="s">
        <v>27</v>
      </c>
    </row>
    <row r="14" spans="1:12" ht="21.75" customHeight="1">
      <c r="A14" s="49" t="s">
        <v>25</v>
      </c>
      <c r="B14" s="49"/>
      <c r="D14" s="9">
        <v>62814000000</v>
      </c>
      <c r="F14" s="9">
        <v>1621805850</v>
      </c>
      <c r="H14" s="9">
        <v>1621805850</v>
      </c>
      <c r="J14" s="9">
        <v>62814000000</v>
      </c>
      <c r="L14" s="10" t="s">
        <v>28</v>
      </c>
    </row>
    <row r="15" spans="1:12" ht="21.75" customHeight="1">
      <c r="A15" s="49" t="s">
        <v>29</v>
      </c>
      <c r="B15" s="49"/>
      <c r="D15" s="9">
        <v>165880000000</v>
      </c>
      <c r="F15" s="9">
        <v>4226531506</v>
      </c>
      <c r="H15" s="9">
        <v>4226531506</v>
      </c>
      <c r="J15" s="9">
        <v>165880000000</v>
      </c>
      <c r="L15" s="10" t="s">
        <v>30</v>
      </c>
    </row>
    <row r="16" spans="1:12" ht="21.75" customHeight="1">
      <c r="A16" s="49" t="s">
        <v>25</v>
      </c>
      <c r="B16" s="49"/>
      <c r="D16" s="9">
        <v>179640000000</v>
      </c>
      <c r="F16" s="9">
        <v>4638157150</v>
      </c>
      <c r="H16" s="9">
        <v>4638157150</v>
      </c>
      <c r="J16" s="9">
        <v>179640000000</v>
      </c>
      <c r="L16" s="10" t="s">
        <v>31</v>
      </c>
    </row>
    <row r="17" spans="1:12" ht="21.75" customHeight="1">
      <c r="A17" s="49" t="s">
        <v>25</v>
      </c>
      <c r="B17" s="49"/>
      <c r="D17" s="9">
        <v>185250000000</v>
      </c>
      <c r="F17" s="9">
        <v>4405397259</v>
      </c>
      <c r="H17" s="9">
        <v>4405397259</v>
      </c>
      <c r="J17" s="9">
        <v>185250000000</v>
      </c>
      <c r="L17" s="10" t="s">
        <v>32</v>
      </c>
    </row>
    <row r="18" spans="1:12" ht="21.75" customHeight="1">
      <c r="A18" s="49" t="s">
        <v>25</v>
      </c>
      <c r="B18" s="49"/>
      <c r="D18" s="9">
        <v>100150000000</v>
      </c>
      <c r="F18" s="9">
        <v>2381649314</v>
      </c>
      <c r="H18" s="9">
        <v>2381649314</v>
      </c>
      <c r="J18" s="9">
        <v>100150000000</v>
      </c>
      <c r="L18" s="10" t="s">
        <v>33</v>
      </c>
    </row>
    <row r="19" spans="1:12" ht="21.75" customHeight="1">
      <c r="A19" s="49" t="s">
        <v>34</v>
      </c>
      <c r="B19" s="49"/>
      <c r="D19" s="9">
        <v>10158186712</v>
      </c>
      <c r="F19" s="9">
        <v>205100473647</v>
      </c>
      <c r="H19" s="9">
        <v>215257350000</v>
      </c>
      <c r="J19" s="9">
        <v>1310359</v>
      </c>
      <c r="L19" s="10" t="s">
        <v>35</v>
      </c>
    </row>
    <row r="20" spans="1:12" ht="21.75" customHeight="1">
      <c r="A20" s="49" t="s">
        <v>36</v>
      </c>
      <c r="B20" s="49"/>
      <c r="D20" s="9">
        <v>200000000000</v>
      </c>
      <c r="F20" s="9">
        <v>5078904109</v>
      </c>
      <c r="H20" s="9">
        <v>205078904109</v>
      </c>
      <c r="J20" s="9">
        <v>0</v>
      </c>
      <c r="L20" s="10" t="s">
        <v>35</v>
      </c>
    </row>
    <row r="21" spans="1:12" ht="21.75" customHeight="1">
      <c r="A21" s="49" t="s">
        <v>37</v>
      </c>
      <c r="B21" s="49"/>
      <c r="D21" s="9">
        <v>0</v>
      </c>
      <c r="F21" s="9">
        <v>215257500000</v>
      </c>
      <c r="H21" s="9">
        <v>215250310000</v>
      </c>
      <c r="J21" s="9">
        <v>7190000</v>
      </c>
      <c r="L21" s="10" t="s">
        <v>35</v>
      </c>
    </row>
    <row r="22" spans="1:12" ht="21.75" customHeight="1">
      <c r="A22" s="50" t="s">
        <v>38</v>
      </c>
      <c r="B22" s="50"/>
      <c r="D22" s="12">
        <v>0</v>
      </c>
      <c r="F22" s="12">
        <v>215250000000</v>
      </c>
      <c r="H22" s="12">
        <v>0</v>
      </c>
      <c r="J22" s="12">
        <v>215250000000</v>
      </c>
      <c r="L22" s="13" t="s">
        <v>39</v>
      </c>
    </row>
    <row r="23" spans="1:12" ht="21.75" customHeight="1">
      <c r="A23" s="48" t="s">
        <v>40</v>
      </c>
      <c r="B23" s="48"/>
      <c r="D23" s="15">
        <v>1482058127504</v>
      </c>
      <c r="F23" s="15">
        <v>701792801606</v>
      </c>
      <c r="H23" s="15">
        <v>666108958226</v>
      </c>
      <c r="J23" s="15">
        <v>1517741970884</v>
      </c>
      <c r="L23" s="16">
        <v>0</v>
      </c>
    </row>
  </sheetData>
  <mergeCells count="21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18:B18"/>
    <mergeCell ref="A19:B19"/>
    <mergeCell ref="A20:B20"/>
    <mergeCell ref="A21:B21"/>
    <mergeCell ref="A22:B22"/>
  </mergeCells>
  <pageMargins left="0.39" right="0.39" top="0.39" bottom="0.39" header="0" footer="0"/>
  <pageSetup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="60" zoomScaleNormal="100" workbookViewId="0">
      <selection activeCell="F14" sqref="F14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46" t="s">
        <v>41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/>
    <row r="5" spans="1:10" ht="29.1" customHeight="1">
      <c r="A5" s="1"/>
      <c r="B5" s="47"/>
      <c r="C5" s="47"/>
      <c r="D5" s="47"/>
      <c r="E5" s="47"/>
      <c r="F5" s="47"/>
      <c r="G5" s="47"/>
      <c r="H5" s="47"/>
      <c r="I5" s="47"/>
      <c r="J5" s="47"/>
    </row>
    <row r="6" spans="1:10" ht="14.45" customHeight="1"/>
    <row r="7" spans="1:10" ht="14.45" customHeight="1">
      <c r="A7" s="44" t="s">
        <v>42</v>
      </c>
      <c r="B7" s="44"/>
      <c r="D7" s="2" t="s">
        <v>43</v>
      </c>
      <c r="F7" s="2" t="s">
        <v>16</v>
      </c>
      <c r="H7" s="2" t="s">
        <v>44</v>
      </c>
      <c r="J7" s="2" t="s">
        <v>45</v>
      </c>
    </row>
    <row r="8" spans="1:10" ht="21.75" customHeight="1">
      <c r="A8" s="51" t="s">
        <v>46</v>
      </c>
      <c r="B8" s="51"/>
      <c r="D8" s="5" t="s">
        <v>47</v>
      </c>
      <c r="F8" s="6">
        <v>0</v>
      </c>
      <c r="H8" s="7">
        <v>0</v>
      </c>
      <c r="J8" s="7">
        <v>0</v>
      </c>
    </row>
    <row r="9" spans="1:10" ht="21.75" customHeight="1">
      <c r="A9" s="49" t="s">
        <v>48</v>
      </c>
      <c r="B9" s="49"/>
      <c r="D9" s="8" t="s">
        <v>49</v>
      </c>
      <c r="F9" s="9">
        <v>0</v>
      </c>
      <c r="H9" s="10">
        <v>0</v>
      </c>
      <c r="J9" s="10">
        <v>0</v>
      </c>
    </row>
    <row r="10" spans="1:10" ht="21.75" customHeight="1">
      <c r="A10" s="49" t="s">
        <v>50</v>
      </c>
      <c r="B10" s="49"/>
      <c r="D10" s="8" t="s">
        <v>51</v>
      </c>
      <c r="F10" s="9">
        <v>0</v>
      </c>
      <c r="H10" s="10">
        <v>0</v>
      </c>
      <c r="J10" s="10">
        <v>0</v>
      </c>
    </row>
    <row r="11" spans="1:10" ht="21.75" customHeight="1">
      <c r="A11" s="49" t="s">
        <v>52</v>
      </c>
      <c r="B11" s="49"/>
      <c r="D11" s="8" t="s">
        <v>53</v>
      </c>
      <c r="F11" s="9">
        <v>36324226269</v>
      </c>
      <c r="H11" s="10">
        <v>100</v>
      </c>
      <c r="J11" s="10">
        <v>1.1599999999999999</v>
      </c>
    </row>
    <row r="12" spans="1:10" ht="21.75" customHeight="1">
      <c r="A12" s="50" t="s">
        <v>54</v>
      </c>
      <c r="B12" s="50"/>
      <c r="D12" s="11" t="s">
        <v>55</v>
      </c>
      <c r="F12" s="12">
        <v>25933563311</v>
      </c>
      <c r="H12" s="13">
        <v>57.59</v>
      </c>
      <c r="J12" s="13">
        <v>0.67</v>
      </c>
    </row>
    <row r="13" spans="1:10" ht="21.75" customHeight="1">
      <c r="A13" s="48" t="s">
        <v>40</v>
      </c>
      <c r="B13" s="48"/>
      <c r="D13" s="15"/>
      <c r="F13" s="15">
        <v>62257789580</v>
      </c>
      <c r="H13" s="16">
        <v>157.59</v>
      </c>
      <c r="J13" s="16">
        <v>1.83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46" t="s">
        <v>41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/>
    <row r="5" spans="1:10" ht="14.45" customHeight="1">
      <c r="A5" s="1"/>
      <c r="B5" s="47"/>
      <c r="C5" s="47"/>
      <c r="D5" s="47"/>
      <c r="E5" s="47"/>
      <c r="F5" s="47"/>
      <c r="G5" s="47"/>
      <c r="H5" s="47"/>
      <c r="I5" s="47"/>
      <c r="J5" s="47"/>
    </row>
    <row r="6" spans="1:10" ht="14.45" customHeight="1">
      <c r="D6" s="44" t="s">
        <v>56</v>
      </c>
      <c r="E6" s="44"/>
      <c r="F6" s="44"/>
      <c r="H6" s="44" t="s">
        <v>57</v>
      </c>
      <c r="I6" s="44"/>
      <c r="J6" s="44"/>
    </row>
    <row r="7" spans="1:10" ht="36.4" customHeight="1">
      <c r="A7" s="44" t="s">
        <v>58</v>
      </c>
      <c r="B7" s="44"/>
      <c r="D7" s="17" t="s">
        <v>59</v>
      </c>
      <c r="E7" s="3"/>
      <c r="F7" s="17" t="s">
        <v>60</v>
      </c>
      <c r="H7" s="17" t="s">
        <v>59</v>
      </c>
      <c r="I7" s="3"/>
      <c r="J7" s="17" t="s">
        <v>60</v>
      </c>
    </row>
    <row r="8" spans="1:10" ht="21.75" customHeight="1">
      <c r="A8" s="51" t="s">
        <v>19</v>
      </c>
      <c r="B8" s="51"/>
      <c r="D8" s="6">
        <v>38462750</v>
      </c>
      <c r="F8" s="7"/>
      <c r="H8" s="6">
        <v>165278238</v>
      </c>
      <c r="J8" s="7"/>
    </row>
    <row r="9" spans="1:10" ht="21.75" customHeight="1">
      <c r="A9" s="49" t="s">
        <v>21</v>
      </c>
      <c r="B9" s="49"/>
      <c r="D9" s="9">
        <v>22672866</v>
      </c>
      <c r="F9" s="10"/>
      <c r="H9" s="9">
        <v>101735412</v>
      </c>
      <c r="J9" s="10"/>
    </row>
    <row r="10" spans="1:10" ht="21.75" customHeight="1">
      <c r="A10" s="49" t="s">
        <v>25</v>
      </c>
      <c r="B10" s="49"/>
      <c r="D10" s="9">
        <v>4640445180</v>
      </c>
      <c r="F10" s="10"/>
      <c r="H10" s="9">
        <v>27219732206</v>
      </c>
      <c r="J10" s="10"/>
    </row>
    <row r="11" spans="1:10" ht="21.75" customHeight="1">
      <c r="A11" s="49" t="s">
        <v>25</v>
      </c>
      <c r="B11" s="49"/>
      <c r="D11" s="9">
        <v>8978852710</v>
      </c>
      <c r="F11" s="10"/>
      <c r="H11" s="9">
        <v>52908052249</v>
      </c>
      <c r="J11" s="10"/>
    </row>
    <row r="12" spans="1:10" ht="21.75" customHeight="1">
      <c r="A12" s="49" t="s">
        <v>25</v>
      </c>
      <c r="B12" s="49"/>
      <c r="D12" s="9">
        <v>1667152379</v>
      </c>
      <c r="F12" s="10"/>
      <c r="H12" s="9">
        <v>9781905595</v>
      </c>
      <c r="J12" s="10"/>
    </row>
    <row r="13" spans="1:10" ht="21.75" customHeight="1">
      <c r="A13" s="49" t="s">
        <v>29</v>
      </c>
      <c r="B13" s="49"/>
      <c r="D13" s="9">
        <v>4226531506</v>
      </c>
      <c r="F13" s="10"/>
      <c r="H13" s="9">
        <v>25362169140</v>
      </c>
      <c r="J13" s="10"/>
    </row>
    <row r="14" spans="1:10" ht="21.75" customHeight="1">
      <c r="A14" s="49" t="s">
        <v>25</v>
      </c>
      <c r="B14" s="49"/>
      <c r="D14" s="9">
        <v>4638157150</v>
      </c>
      <c r="F14" s="10"/>
      <c r="H14" s="9">
        <v>27829798141</v>
      </c>
      <c r="J14" s="10"/>
    </row>
    <row r="15" spans="1:10" ht="21.75" customHeight="1">
      <c r="A15" s="49" t="s">
        <v>25</v>
      </c>
      <c r="B15" s="49"/>
      <c r="D15" s="9">
        <v>4405397259</v>
      </c>
      <c r="F15" s="10"/>
      <c r="H15" s="9">
        <v>26931284926</v>
      </c>
      <c r="J15" s="10"/>
    </row>
    <row r="16" spans="1:10" ht="21.75" customHeight="1">
      <c r="A16" s="49" t="s">
        <v>25</v>
      </c>
      <c r="B16" s="49"/>
      <c r="D16" s="9">
        <v>2381649314</v>
      </c>
      <c r="F16" s="10"/>
      <c r="H16" s="9">
        <v>21893197249</v>
      </c>
      <c r="J16" s="10"/>
    </row>
    <row r="17" spans="1:10" ht="21.75" customHeight="1">
      <c r="A17" s="49" t="s">
        <v>25</v>
      </c>
      <c r="B17" s="49"/>
      <c r="D17" s="9">
        <v>0</v>
      </c>
      <c r="F17" s="10"/>
      <c r="H17" s="9">
        <v>1507550683</v>
      </c>
      <c r="J17" s="10"/>
    </row>
    <row r="18" spans="1:10" ht="21.75" customHeight="1">
      <c r="A18" s="49" t="s">
        <v>34</v>
      </c>
      <c r="B18" s="49"/>
      <c r="D18" s="9">
        <v>21569538</v>
      </c>
      <c r="F18" s="10"/>
      <c r="H18" s="9">
        <v>21573785</v>
      </c>
      <c r="J18" s="10"/>
    </row>
    <row r="19" spans="1:10" ht="21.75" customHeight="1">
      <c r="A19" s="49" t="s">
        <v>36</v>
      </c>
      <c r="B19" s="49"/>
      <c r="D19" s="9">
        <v>2785205485</v>
      </c>
      <c r="F19" s="10"/>
      <c r="H19" s="9">
        <v>15236716574</v>
      </c>
      <c r="J19" s="10"/>
    </row>
    <row r="20" spans="1:10" ht="21.75" customHeight="1">
      <c r="A20" s="50" t="s">
        <v>38</v>
      </c>
      <c r="B20" s="50"/>
      <c r="D20" s="12">
        <v>2518130132</v>
      </c>
      <c r="F20" s="13"/>
      <c r="H20" s="12">
        <v>2518130132</v>
      </c>
      <c r="J20" s="13"/>
    </row>
    <row r="21" spans="1:10" ht="21.75" customHeight="1">
      <c r="A21" s="48" t="s">
        <v>40</v>
      </c>
      <c r="B21" s="48"/>
      <c r="D21" s="15">
        <v>36324226269</v>
      </c>
      <c r="F21" s="15"/>
      <c r="H21" s="15">
        <v>211477124330</v>
      </c>
      <c r="J21" s="15"/>
    </row>
  </sheetData>
  <mergeCells count="2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F12" sqref="F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6" t="s">
        <v>0</v>
      </c>
      <c r="B1" s="46"/>
      <c r="C1" s="46"/>
      <c r="D1" s="46"/>
      <c r="E1" s="46"/>
      <c r="F1" s="46"/>
    </row>
    <row r="2" spans="1:6" ht="21.75" customHeight="1">
      <c r="A2" s="46" t="s">
        <v>41</v>
      </c>
      <c r="B2" s="46"/>
      <c r="C2" s="46"/>
      <c r="D2" s="46"/>
      <c r="E2" s="46"/>
      <c r="F2" s="46"/>
    </row>
    <row r="3" spans="1:6" ht="21.75" customHeight="1">
      <c r="A3" s="46" t="s">
        <v>2</v>
      </c>
      <c r="B3" s="46"/>
      <c r="C3" s="46"/>
      <c r="D3" s="46"/>
      <c r="E3" s="46"/>
      <c r="F3" s="46"/>
    </row>
    <row r="4" spans="1:6" ht="14.45" customHeight="1"/>
    <row r="5" spans="1:6" ht="29.1" customHeight="1">
      <c r="A5" s="1"/>
      <c r="B5" s="47"/>
      <c r="C5" s="47"/>
      <c r="D5" s="47"/>
      <c r="E5" s="47"/>
      <c r="F5" s="47"/>
    </row>
    <row r="6" spans="1:6" ht="14.45" customHeight="1">
      <c r="D6" s="2" t="s">
        <v>56</v>
      </c>
      <c r="F6" s="2" t="s">
        <v>5</v>
      </c>
    </row>
    <row r="7" spans="1:6" ht="14.45" customHeight="1">
      <c r="A7" s="44" t="s">
        <v>54</v>
      </c>
      <c r="B7" s="44"/>
      <c r="D7" s="4" t="s">
        <v>16</v>
      </c>
      <c r="F7" s="4" t="s">
        <v>16</v>
      </c>
    </row>
    <row r="8" spans="1:6" ht="21.75" customHeight="1">
      <c r="A8" s="51" t="s">
        <v>54</v>
      </c>
      <c r="B8" s="51"/>
      <c r="D8" s="6">
        <v>0</v>
      </c>
      <c r="F8" s="6">
        <v>25781078639</v>
      </c>
    </row>
    <row r="9" spans="1:6" ht="21.75" customHeight="1">
      <c r="A9" s="49" t="s">
        <v>61</v>
      </c>
      <c r="B9" s="49"/>
      <c r="D9" s="9">
        <v>0</v>
      </c>
      <c r="F9" s="9">
        <v>152484672</v>
      </c>
    </row>
    <row r="10" spans="1:6" ht="21.75" customHeight="1">
      <c r="A10" s="50" t="s">
        <v>62</v>
      </c>
      <c r="B10" s="50"/>
      <c r="D10" s="12">
        <v>0</v>
      </c>
      <c r="F10" s="12">
        <v>0</v>
      </c>
    </row>
    <row r="11" spans="1:6" ht="21.75" customHeight="1">
      <c r="A11" s="48" t="s">
        <v>40</v>
      </c>
      <c r="B11" s="48"/>
      <c r="D11" s="15">
        <v>0</v>
      </c>
      <c r="F11" s="15">
        <v>25933563311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rightToLeft="1" tabSelected="1" view="pageBreakPreview" zoomScale="60" zoomScaleNormal="100" workbookViewId="0">
      <selection activeCell="M4" sqref="M1:M104857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3.5703125" customWidth="1"/>
    <col min="6" max="6" width="1.28515625" customWidth="1"/>
    <col min="7" max="7" width="15.5703125" customWidth="1"/>
    <col min="8" max="8" width="1.28515625" customWidth="1"/>
    <col min="9" max="9" width="17.85546875" customWidth="1"/>
    <col min="10" max="10" width="1.28515625" customWidth="1"/>
    <col min="11" max="11" width="14.140625" customWidth="1"/>
    <col min="12" max="12" width="1.28515625" customWidth="1"/>
    <col min="13" max="13" width="20.28515625" customWidth="1"/>
    <col min="14" max="14" width="0.28515625" customWidth="1"/>
  </cols>
  <sheetData>
    <row r="1" spans="1:13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>
      <c r="A2" s="46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/>
    <row r="5" spans="1:13" ht="14.4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>
      <c r="A6" s="44" t="s">
        <v>42</v>
      </c>
      <c r="C6" s="44" t="s">
        <v>56</v>
      </c>
      <c r="D6" s="44"/>
      <c r="E6" s="44"/>
      <c r="F6" s="44"/>
      <c r="G6" s="44"/>
      <c r="I6" s="44" t="s">
        <v>57</v>
      </c>
      <c r="J6" s="44"/>
      <c r="K6" s="44"/>
      <c r="L6" s="44"/>
      <c r="M6" s="44"/>
    </row>
    <row r="7" spans="1:13" ht="29.1" customHeight="1">
      <c r="A7" s="44"/>
      <c r="C7" s="17" t="s">
        <v>64</v>
      </c>
      <c r="D7" s="3"/>
      <c r="E7" s="17" t="s">
        <v>63</v>
      </c>
      <c r="F7" s="3"/>
      <c r="G7" s="17" t="s">
        <v>65</v>
      </c>
      <c r="I7" s="17" t="s">
        <v>64</v>
      </c>
      <c r="J7" s="3"/>
      <c r="K7" s="17" t="s">
        <v>63</v>
      </c>
      <c r="L7" s="3"/>
      <c r="M7" s="17" t="s">
        <v>65</v>
      </c>
    </row>
    <row r="8" spans="1:13" ht="21.75" customHeight="1">
      <c r="A8" s="5" t="s">
        <v>19</v>
      </c>
      <c r="C8" s="6">
        <v>38462750</v>
      </c>
      <c r="E8" s="6">
        <v>0</v>
      </c>
      <c r="G8" s="6">
        <v>38462750</v>
      </c>
      <c r="I8" s="6">
        <v>165278238</v>
      </c>
      <c r="K8" s="6">
        <v>0</v>
      </c>
      <c r="M8" s="6">
        <v>165278238</v>
      </c>
    </row>
    <row r="9" spans="1:13" ht="21.75" customHeight="1">
      <c r="A9" s="8" t="s">
        <v>21</v>
      </c>
      <c r="C9" s="9">
        <v>22672866</v>
      </c>
      <c r="E9" s="9">
        <v>0</v>
      </c>
      <c r="G9" s="9">
        <v>22672866</v>
      </c>
      <c r="I9" s="9">
        <v>101735412</v>
      </c>
      <c r="K9" s="9">
        <v>0</v>
      </c>
      <c r="M9" s="9">
        <v>101735412</v>
      </c>
    </row>
    <row r="10" spans="1:13" ht="21.75" customHeight="1">
      <c r="A10" s="8" t="s">
        <v>25</v>
      </c>
      <c r="C10" s="9">
        <v>4640445180</v>
      </c>
      <c r="E10" s="9">
        <v>2229287</v>
      </c>
      <c r="G10" s="9">
        <v>4638215893</v>
      </c>
      <c r="I10" s="9">
        <v>27219732206</v>
      </c>
      <c r="K10" s="9">
        <v>39267687</v>
      </c>
      <c r="M10" s="9">
        <v>27180464519</v>
      </c>
    </row>
    <row r="11" spans="1:13" ht="21.75" customHeight="1">
      <c r="A11" s="8" t="s">
        <v>25</v>
      </c>
      <c r="C11" s="9">
        <v>8978852710</v>
      </c>
      <c r="E11" s="9">
        <v>5318127</v>
      </c>
      <c r="G11" s="9">
        <v>8973534583</v>
      </c>
      <c r="I11" s="9">
        <v>52908052249</v>
      </c>
      <c r="K11" s="9">
        <v>72408363</v>
      </c>
      <c r="M11" s="9">
        <v>52835643886</v>
      </c>
    </row>
    <row r="12" spans="1:13" ht="21.75" customHeight="1">
      <c r="A12" s="8" t="s">
        <v>25</v>
      </c>
      <c r="C12" s="9">
        <v>1667152379</v>
      </c>
      <c r="E12" s="9">
        <v>77515</v>
      </c>
      <c r="G12" s="9">
        <v>1667074864</v>
      </c>
      <c r="I12" s="9">
        <v>9781905595</v>
      </c>
      <c r="K12" s="9">
        <v>2835418</v>
      </c>
      <c r="M12" s="9">
        <v>9779070177</v>
      </c>
    </row>
    <row r="13" spans="1:13" ht="21.75" customHeight="1">
      <c r="A13" s="8" t="s">
        <v>29</v>
      </c>
      <c r="C13" s="9">
        <v>4226531506</v>
      </c>
      <c r="E13" s="9">
        <v>0</v>
      </c>
      <c r="G13" s="9">
        <v>4226531506</v>
      </c>
      <c r="I13" s="9">
        <v>25362169140</v>
      </c>
      <c r="K13" s="9">
        <v>40798617</v>
      </c>
      <c r="M13" s="9">
        <v>25321370523</v>
      </c>
    </row>
    <row r="14" spans="1:13" ht="21.75" customHeight="1">
      <c r="A14" s="8" t="s">
        <v>25</v>
      </c>
      <c r="C14" s="9">
        <v>4638157150</v>
      </c>
      <c r="E14" s="9">
        <v>0</v>
      </c>
      <c r="G14" s="9">
        <v>4638157150</v>
      </c>
      <c r="I14" s="9">
        <v>27829798141</v>
      </c>
      <c r="K14" s="9">
        <v>24978817</v>
      </c>
      <c r="M14" s="9">
        <v>27804819324</v>
      </c>
    </row>
    <row r="15" spans="1:13" ht="21.75" customHeight="1">
      <c r="A15" s="8" t="s">
        <v>25</v>
      </c>
      <c r="C15" s="9">
        <v>4405397259</v>
      </c>
      <c r="E15" s="9">
        <v>0</v>
      </c>
      <c r="G15" s="9">
        <v>4405397259</v>
      </c>
      <c r="I15" s="9">
        <v>26931284926</v>
      </c>
      <c r="K15" s="9">
        <v>9462578</v>
      </c>
      <c r="M15" s="9">
        <v>26921822348</v>
      </c>
    </row>
    <row r="16" spans="1:13" ht="21.75" customHeight="1">
      <c r="A16" s="8" t="s">
        <v>25</v>
      </c>
      <c r="C16" s="9">
        <v>2381649314</v>
      </c>
      <c r="E16" s="9">
        <v>0</v>
      </c>
      <c r="G16" s="9">
        <v>2381649314</v>
      </c>
      <c r="I16" s="9">
        <v>21893197249</v>
      </c>
      <c r="K16" s="9">
        <v>5115666</v>
      </c>
      <c r="M16" s="9">
        <v>21888081583</v>
      </c>
    </row>
    <row r="17" spans="1:13" ht="21.75" customHeight="1">
      <c r="A17" s="8" t="s">
        <v>25</v>
      </c>
      <c r="C17" s="9">
        <v>0</v>
      </c>
      <c r="E17" s="9">
        <v>0</v>
      </c>
      <c r="G17" s="9">
        <v>0</v>
      </c>
      <c r="I17" s="9">
        <v>1507550683</v>
      </c>
      <c r="K17" s="9">
        <v>0</v>
      </c>
      <c r="M17" s="9">
        <v>1507550683</v>
      </c>
    </row>
    <row r="18" spans="1:13" ht="21.75" customHeight="1">
      <c r="A18" s="8" t="s">
        <v>34</v>
      </c>
      <c r="C18" s="9">
        <v>21569538</v>
      </c>
      <c r="E18" s="9">
        <v>0</v>
      </c>
      <c r="G18" s="9">
        <v>21569538</v>
      </c>
      <c r="I18" s="9">
        <v>21573785</v>
      </c>
      <c r="K18" s="9">
        <v>0</v>
      </c>
      <c r="M18" s="9">
        <v>21573785</v>
      </c>
    </row>
    <row r="19" spans="1:13" ht="21.75" customHeight="1">
      <c r="A19" s="8" t="s">
        <v>36</v>
      </c>
      <c r="C19" s="9">
        <v>2785205485</v>
      </c>
      <c r="E19" s="9">
        <v>-31503393</v>
      </c>
      <c r="G19" s="9">
        <v>2816708878</v>
      </c>
      <c r="I19" s="9">
        <v>15236716574</v>
      </c>
      <c r="K19" s="9">
        <v>0</v>
      </c>
      <c r="M19" s="9">
        <v>15236716574</v>
      </c>
    </row>
    <row r="20" spans="1:13" ht="21.75" customHeight="1">
      <c r="A20" s="11" t="s">
        <v>38</v>
      </c>
      <c r="C20" s="12">
        <v>2518130132</v>
      </c>
      <c r="E20" s="12">
        <v>35270216</v>
      </c>
      <c r="G20" s="12">
        <v>2482859916</v>
      </c>
      <c r="I20" s="12">
        <v>2518130132</v>
      </c>
      <c r="K20" s="12">
        <v>35270216</v>
      </c>
      <c r="M20" s="12">
        <v>2482859916</v>
      </c>
    </row>
    <row r="21" spans="1:13" ht="21.75" customHeight="1">
      <c r="A21" s="14" t="s">
        <v>40</v>
      </c>
      <c r="C21" s="15">
        <v>36324226269</v>
      </c>
      <c r="E21" s="15">
        <v>11391752</v>
      </c>
      <c r="G21" s="15">
        <v>36312834517</v>
      </c>
      <c r="I21" s="15">
        <v>211477124330</v>
      </c>
      <c r="K21" s="15">
        <v>230137362</v>
      </c>
      <c r="M21" s="15">
        <v>211246986968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درآمد</vt:lpstr>
      <vt:lpstr>درآمد سپرده بانکی</vt:lpstr>
      <vt:lpstr>سایر درآمدها</vt:lpstr>
      <vt:lpstr>سود سپرده بانکی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2025-09-23T06:06:14Z</dcterms:created>
  <dcterms:modified xsi:type="dcterms:W3CDTF">2025-09-24T09:02:37Z</dcterms:modified>
</cp:coreProperties>
</file>