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1\Downloads\Telegram Desktop\"/>
    </mc:Choice>
  </mc:AlternateContent>
  <bookViews>
    <workbookView xWindow="0" yWindow="0" windowWidth="28800" windowHeight="12300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</sheets>
  <definedNames>
    <definedName name="_xlnm.Print_Area" localSheetId="0">جلد!$A$1:$I$12</definedName>
    <definedName name="_xlnm.Print_Area" localSheetId="3">درآمد!$A$1:$K$13</definedName>
    <definedName name="_xlnm.Print_Area" localSheetId="4">'درآمد سپرده بانکی'!$A$1:$I$22</definedName>
    <definedName name="_xlnm.Print_Area" localSheetId="5">'سایر درآمدها'!$A$1:$G$11</definedName>
    <definedName name="_xlnm.Print_Area" localSheetId="2">سپرده!$A$1:$M$23</definedName>
    <definedName name="_xlnm.Print_Area" localSheetId="1">سهام!$A$1:$AB$16</definedName>
    <definedName name="_xlnm.Print_Area" localSheetId="6">'سود سپرده بانکی'!$A$1:$N$22</definedName>
  </definedNames>
  <calcPr calcId="162913" calcOnSave="0"/>
</workbook>
</file>

<file path=xl/calcChain.xml><?xml version="1.0" encoding="utf-8"?>
<calcChain xmlns="http://schemas.openxmlformats.org/spreadsheetml/2006/main">
  <c r="AB12" i="2" l="1"/>
  <c r="V9" i="2"/>
  <c r="V13" i="2"/>
  <c r="V12" i="2"/>
  <c r="V11" i="2"/>
  <c r="V10" i="2"/>
  <c r="T11" i="2" l="1"/>
  <c r="X12" i="2"/>
  <c r="T12" i="2"/>
  <c r="L23" i="7" l="1"/>
  <c r="F14" i="2"/>
  <c r="H14" i="2"/>
  <c r="H23" i="2"/>
  <c r="W14" i="2" l="1"/>
  <c r="U14" i="2"/>
  <c r="S14" i="2"/>
  <c r="R14" i="2"/>
  <c r="Q14" i="2"/>
  <c r="P14" i="2"/>
  <c r="O14" i="2"/>
  <c r="N14" i="2"/>
  <c r="M14" i="2"/>
  <c r="L14" i="2"/>
  <c r="K14" i="2"/>
  <c r="I14" i="2"/>
  <c r="G14" i="2"/>
  <c r="Z13" i="2"/>
  <c r="Y13" i="2"/>
  <c r="X13" i="2"/>
  <c r="T13" i="2"/>
  <c r="J13" i="2"/>
  <c r="Z12" i="2"/>
  <c r="J12" i="2"/>
  <c r="Y11" i="2"/>
  <c r="X11" i="2"/>
  <c r="Z11" i="2" s="1"/>
  <c r="J11" i="2"/>
  <c r="Y10" i="2"/>
  <c r="X10" i="2"/>
  <c r="Z10" i="2" s="1"/>
  <c r="T10" i="2"/>
  <c r="J10" i="2"/>
  <c r="Y9" i="2"/>
  <c r="X9" i="2"/>
  <c r="Z9" i="2" s="1"/>
  <c r="T9" i="2"/>
  <c r="T14" i="2" s="1"/>
  <c r="J9" i="2"/>
  <c r="Y14" i="2" l="1"/>
  <c r="J14" i="2"/>
  <c r="X14" i="2"/>
  <c r="Z14" i="2"/>
  <c r="V14" i="2" l="1"/>
  <c r="AB9" i="2"/>
  <c r="AB14" i="2" s="1"/>
  <c r="AB13" i="2"/>
  <c r="AB11" i="2"/>
  <c r="AB10" i="2"/>
  <c r="AA9" i="2"/>
  <c r="AA14" i="2" s="1"/>
  <c r="AA13" i="2"/>
  <c r="AA11" i="2"/>
  <c r="AA10" i="2"/>
</calcChain>
</file>

<file path=xl/sharedStrings.xml><?xml version="1.0" encoding="utf-8"?>
<sst xmlns="http://schemas.openxmlformats.org/spreadsheetml/2006/main" count="150" uniqueCount="74">
  <si>
    <t>صندوق سرمایه ‏گذاری خصوصی اکسیر زیست پارسیان</t>
  </si>
  <si>
    <t>صورت وضعیت پرتفوی</t>
  </si>
  <si>
    <t>برای ماه منتهی به 1404/07/30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</si>
  <si>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</si>
  <si>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</si>
  <si>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</si>
  <si>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</si>
  <si>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</si>
  <si>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</si>
  <si>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</si>
  <si>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</si>
  <si>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</si>
  <si>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</si>
  <si>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</si>
  <si>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</si>
  <si>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</si>
  <si>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</si>
  <si>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</si>
  <si>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</si>
  <si>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</si>
  <si>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0.69%</t>
  </si>
  <si>
    <t>سپرده کوتاه مدت بانک خاورمیانه سعادت آباد</t>
  </si>
  <si>
    <t>0.05%</t>
  </si>
  <si>
    <t>سپرده کوتاه مدت بانک گردشگری توحید</t>
  </si>
  <si>
    <t>0.79%</t>
  </si>
  <si>
    <t>سپرده بلند مدت بانک گردشگری توحید</t>
  </si>
  <si>
    <t>5.50%</t>
  </si>
  <si>
    <t>10.65%</t>
  </si>
  <si>
    <t>1.98%</t>
  </si>
  <si>
    <t>سپرده بلند مدت بانک پاسارگاد الوند</t>
  </si>
  <si>
    <t>5.22%</t>
  </si>
  <si>
    <t>5.65%</t>
  </si>
  <si>
    <t>5.83%</t>
  </si>
  <si>
    <t>3.15%</t>
  </si>
  <si>
    <t>سپرده کوتاه مدت بانک سینا گیشا</t>
  </si>
  <si>
    <t>0.00%</t>
  </si>
  <si>
    <t>سپرده کوتاه مدت بانک دی الغدیر</t>
  </si>
  <si>
    <t>0.17%</t>
  </si>
  <si>
    <t>سپرده بلند مدت بانک دی الغدیر</t>
  </si>
  <si>
    <t>6.78%</t>
  </si>
  <si>
    <t>2.33%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</si>
  <si>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</si>
  <si>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</si>
  <si>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</si>
  <si>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</si>
  <si>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</si>
  <si>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</si>
  <si>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</si>
  <si>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</si>
  <si>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</si>
  <si>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</si>
  <si>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</si>
  <si>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</si>
  <si>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</si>
  <si>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</si>
  <si>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</si>
  <si>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</si>
  <si>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</si>
  <si>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</si>
  <si>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</si>
  <si>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</si>
  <si>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سینا گیشا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</si>
  <si>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</si>
  <si>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</si>
  <si>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</si>
  <si>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</si>
  <si>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</si>
  <si>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</si>
  <si>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مهر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</si>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</sst>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9525</xdr:colOff>
      <xdr:row>3</xdr:row>
      <xdr:rowOff>1905000</xdr:rowOff>
    </xdr:from>
    <xdr:to>
      <xdr:col>6</xdr:col>
      <xdr:colOff>542925</xdr:colOff>
      <xdr:row>7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2476500"/>
          <a:ext cx="289560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tabSelected="1" view="pageBreakPreview" topLeftCell="A4" zoomScaleNormal="100" zoomScaleSheetLayoutView="100" workbookViewId="0">
      <selection activeCell="O7" sqref="O7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59" customHeight="1">
      <c r="A4" s="43" t="s">
        <v>67</v>
      </c>
      <c r="B4" s="43"/>
      <c r="C4" s="43"/>
      <c r="D4" s="43"/>
      <c r="E4" s="43"/>
      <c r="F4" s="43"/>
      <c r="G4" s="43"/>
      <c r="H4" s="43"/>
      <c r="I4" s="43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57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4" t="s">
        <v>68</v>
      </c>
      <c r="B10" s="44"/>
      <c r="C10" s="44"/>
      <c r="D10" s="44"/>
      <c r="E10" s="44"/>
      <c r="F10" s="44"/>
      <c r="G10" s="44"/>
      <c r="H10" s="44"/>
      <c r="I10" s="44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rightToLeft="1" view="pageBreakPreview" zoomScaleNormal="100" zoomScaleSheetLayoutView="100" workbookViewId="0">
      <selection activeCell="AB7" sqref="AB7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4.140625" customWidth="1"/>
    <col min="7" max="7" width="1.28515625" customWidth="1"/>
    <col min="8" max="8" width="20.42578125" customWidth="1"/>
    <col min="9" max="9" width="1.28515625" customWidth="1"/>
    <col min="10" max="10" width="20.855468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8.5703125" customWidth="1"/>
    <col min="23" max="23" width="1.28515625" customWidth="1"/>
    <col min="24" max="24" width="21.140625" customWidth="1"/>
    <col min="25" max="25" width="1.28515625" customWidth="1"/>
    <col min="26" max="26" width="21.140625" customWidth="1"/>
    <col min="27" max="27" width="1.28515625" customWidth="1"/>
    <col min="28" max="28" width="16" customWidth="1"/>
    <col min="29" max="29" width="0.7109375" customWidth="1"/>
  </cols>
  <sheetData>
    <row r="1" spans="1:29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9" ht="21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9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9" ht="14.45" customHeight="1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9" ht="14.4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9" ht="14.45" customHeight="1">
      <c r="F6" s="45" t="s">
        <v>3</v>
      </c>
      <c r="G6" s="45"/>
      <c r="H6" s="45"/>
      <c r="I6" s="45"/>
      <c r="J6" s="45"/>
      <c r="L6" s="45" t="s">
        <v>4</v>
      </c>
      <c r="M6" s="45"/>
      <c r="N6" s="45"/>
      <c r="O6" s="45"/>
      <c r="P6" s="45"/>
      <c r="Q6" s="45"/>
      <c r="R6" s="45"/>
      <c r="T6" s="45" t="s">
        <v>5</v>
      </c>
      <c r="U6" s="45"/>
      <c r="V6" s="45"/>
      <c r="W6" s="45"/>
      <c r="X6" s="45"/>
      <c r="Y6" s="45"/>
      <c r="Z6" s="45"/>
      <c r="AA6" s="45"/>
      <c r="AB6" s="45"/>
    </row>
    <row r="7" spans="1:29" ht="14.45" customHeight="1">
      <c r="F7" s="3"/>
      <c r="G7" s="3"/>
      <c r="H7" s="3"/>
      <c r="I7" s="3"/>
      <c r="J7" s="3"/>
      <c r="L7" s="46" t="s">
        <v>6</v>
      </c>
      <c r="M7" s="46"/>
      <c r="N7" s="46"/>
      <c r="O7" s="3"/>
      <c r="P7" s="46" t="s">
        <v>7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45" t="s">
        <v>8</v>
      </c>
      <c r="B8" s="45"/>
      <c r="C8" s="45"/>
      <c r="E8" s="45" t="s">
        <v>9</v>
      </c>
      <c r="F8" s="45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21" customFormat="1" ht="18.75">
      <c r="C9" s="22" t="s">
        <v>69</v>
      </c>
      <c r="F9" s="23">
        <v>15455943</v>
      </c>
      <c r="G9" s="24"/>
      <c r="H9" s="25">
        <v>400000000000</v>
      </c>
      <c r="I9" s="24"/>
      <c r="J9" s="25">
        <f>H9</f>
        <v>400000000000</v>
      </c>
      <c r="K9" s="24"/>
      <c r="L9" s="24">
        <v>0</v>
      </c>
      <c r="M9" s="24"/>
      <c r="N9" s="24">
        <v>0</v>
      </c>
      <c r="O9" s="24"/>
      <c r="P9" s="24">
        <v>0</v>
      </c>
      <c r="Q9" s="24"/>
      <c r="R9" s="24">
        <v>0</v>
      </c>
      <c r="S9" s="24"/>
      <c r="T9" s="23">
        <f>F9</f>
        <v>15455943</v>
      </c>
      <c r="U9" s="24"/>
      <c r="V9" s="26">
        <f>X9/T9</f>
        <v>25880.012626858159</v>
      </c>
      <c r="X9" s="25">
        <f t="shared" ref="X9:X13" si="0">H9</f>
        <v>400000000000</v>
      </c>
      <c r="Y9" s="27">
        <f>H9</f>
        <v>400000000000</v>
      </c>
      <c r="Z9" s="25">
        <f t="shared" ref="Z9:Z13" si="1">X9</f>
        <v>400000000000</v>
      </c>
      <c r="AA9" s="28" t="e">
        <f>#REF!/AC9</f>
        <v>#REF!</v>
      </c>
      <c r="AB9" s="28">
        <f>Z9/AC9</f>
        <v>0.12590620184516785</v>
      </c>
      <c r="AC9" s="29">
        <v>3176968204409</v>
      </c>
    </row>
    <row r="10" spans="1:29" s="21" customFormat="1" ht="18.75">
      <c r="C10" s="22" t="s">
        <v>70</v>
      </c>
      <c r="F10" s="25">
        <v>1357358</v>
      </c>
      <c r="G10" s="24"/>
      <c r="H10" s="25">
        <v>420000000000</v>
      </c>
      <c r="I10" s="24"/>
      <c r="J10" s="25">
        <f>H10</f>
        <v>420000000000</v>
      </c>
      <c r="K10" s="24"/>
      <c r="L10" s="24">
        <v>0</v>
      </c>
      <c r="M10" s="24"/>
      <c r="N10" s="24">
        <v>0</v>
      </c>
      <c r="O10" s="24"/>
      <c r="P10" s="24">
        <v>0</v>
      </c>
      <c r="Q10" s="24"/>
      <c r="R10" s="24">
        <v>0</v>
      </c>
      <c r="S10" s="24"/>
      <c r="T10" s="25">
        <f>F10</f>
        <v>1357358</v>
      </c>
      <c r="U10" s="24"/>
      <c r="V10" s="26">
        <f>X10/T10</f>
        <v>309424.63226355903</v>
      </c>
      <c r="X10" s="25">
        <f t="shared" si="0"/>
        <v>420000000000</v>
      </c>
      <c r="Y10" s="27">
        <f>H10</f>
        <v>420000000000</v>
      </c>
      <c r="Z10" s="25">
        <f t="shared" si="1"/>
        <v>420000000000</v>
      </c>
      <c r="AA10" s="28" t="e">
        <f>#REF!/AC10</f>
        <v>#REF!</v>
      </c>
      <c r="AB10" s="28">
        <f>Z10/AC10</f>
        <v>0.13220151193742624</v>
      </c>
      <c r="AC10" s="29">
        <v>3176968204409</v>
      </c>
    </row>
    <row r="11" spans="1:29" s="21" customFormat="1" ht="18.75">
      <c r="C11" s="22" t="s">
        <v>71</v>
      </c>
      <c r="F11" s="25">
        <v>53337609</v>
      </c>
      <c r="G11" s="24"/>
      <c r="H11" s="25">
        <v>219375000000</v>
      </c>
      <c r="I11" s="24"/>
      <c r="J11" s="25">
        <f t="shared" ref="J11:J13" si="2">H11</f>
        <v>219375000000</v>
      </c>
      <c r="K11" s="24"/>
      <c r="L11" s="24">
        <v>0</v>
      </c>
      <c r="M11" s="24"/>
      <c r="N11" s="24">
        <v>0</v>
      </c>
      <c r="O11" s="24"/>
      <c r="P11" s="24">
        <v>0</v>
      </c>
      <c r="Q11" s="24"/>
      <c r="R11" s="24">
        <v>0</v>
      </c>
      <c r="S11" s="24"/>
      <c r="T11" s="25">
        <f>F11</f>
        <v>53337609</v>
      </c>
      <c r="U11" s="24"/>
      <c r="V11" s="26">
        <f>X11/T11</f>
        <v>4112.951519817846</v>
      </c>
      <c r="X11" s="25">
        <f t="shared" si="0"/>
        <v>219375000000</v>
      </c>
      <c r="Y11" s="27">
        <f>H11</f>
        <v>219375000000</v>
      </c>
      <c r="Z11" s="25">
        <f t="shared" si="1"/>
        <v>219375000000</v>
      </c>
      <c r="AA11" s="28" t="e">
        <f>#REF!/AC11</f>
        <v>#REF!</v>
      </c>
      <c r="AB11" s="28">
        <f>Z11/AC11</f>
        <v>6.9051682574459233E-2</v>
      </c>
      <c r="AC11" s="29">
        <v>3176968204409</v>
      </c>
    </row>
    <row r="12" spans="1:29" s="21" customFormat="1" ht="18.75">
      <c r="C12" s="30" t="s">
        <v>72</v>
      </c>
      <c r="D12" s="31"/>
      <c r="E12" s="31"/>
      <c r="F12" s="32">
        <v>9607840</v>
      </c>
      <c r="G12" s="33"/>
      <c r="H12" s="32">
        <v>400000000000</v>
      </c>
      <c r="I12" s="33"/>
      <c r="J12" s="32">
        <f>H12</f>
        <v>400000000000</v>
      </c>
      <c r="K12" s="24"/>
      <c r="L12" s="24">
        <v>0</v>
      </c>
      <c r="M12" s="24"/>
      <c r="N12" s="24">
        <v>0</v>
      </c>
      <c r="O12" s="24"/>
      <c r="P12" s="24">
        <v>0</v>
      </c>
      <c r="Q12" s="24"/>
      <c r="R12" s="24">
        <v>0</v>
      </c>
      <c r="S12" s="24"/>
      <c r="T12" s="25">
        <f>F12</f>
        <v>9607840</v>
      </c>
      <c r="U12" s="24"/>
      <c r="V12" s="26">
        <f>X12/T12</f>
        <v>41632.666655564622</v>
      </c>
      <c r="X12" s="25">
        <f>H12</f>
        <v>400000000000</v>
      </c>
      <c r="Y12" s="27"/>
      <c r="Z12" s="25">
        <f t="shared" si="1"/>
        <v>400000000000</v>
      </c>
      <c r="AA12" s="28"/>
      <c r="AB12" s="28">
        <f>Z12/AC12</f>
        <v>0.12590620184516785</v>
      </c>
      <c r="AC12" s="29">
        <v>3176968204409</v>
      </c>
    </row>
    <row r="13" spans="1:29" s="21" customFormat="1" ht="18.75">
      <c r="C13" s="22" t="s">
        <v>73</v>
      </c>
      <c r="F13" s="32">
        <v>4719514</v>
      </c>
      <c r="G13" s="24"/>
      <c r="H13" s="25">
        <v>135000000000</v>
      </c>
      <c r="I13" s="24"/>
      <c r="J13" s="25">
        <f t="shared" si="2"/>
        <v>135000000000</v>
      </c>
      <c r="K13" s="24"/>
      <c r="L13" s="24">
        <v>0</v>
      </c>
      <c r="M13" s="24"/>
      <c r="N13" s="24">
        <v>0</v>
      </c>
      <c r="O13" s="24"/>
      <c r="P13" s="24">
        <v>0</v>
      </c>
      <c r="Q13" s="24"/>
      <c r="R13" s="24">
        <v>0</v>
      </c>
      <c r="S13" s="24"/>
      <c r="T13" s="34">
        <f>F13</f>
        <v>4719514</v>
      </c>
      <c r="U13" s="24"/>
      <c r="V13" s="26">
        <f>X13/T13</f>
        <v>28604.640223548442</v>
      </c>
      <c r="X13" s="25">
        <f t="shared" si="0"/>
        <v>135000000000</v>
      </c>
      <c r="Y13" s="27">
        <f>H13</f>
        <v>135000000000</v>
      </c>
      <c r="Z13" s="25">
        <f t="shared" si="1"/>
        <v>135000000000</v>
      </c>
      <c r="AA13" s="28" t="e">
        <f>#REF!/AC13</f>
        <v>#REF!</v>
      </c>
      <c r="AB13" s="28">
        <f>Z13/AC13</f>
        <v>4.2493343122744144E-2</v>
      </c>
      <c r="AC13" s="29">
        <v>3176968204409</v>
      </c>
    </row>
    <row r="14" spans="1:29" s="21" customFormat="1" ht="21" customHeight="1" thickBot="1">
      <c r="F14" s="37">
        <f t="shared" ref="F14:AA14" si="3">SUM(F9:F13)</f>
        <v>84478264</v>
      </c>
      <c r="G14" s="35">
        <f t="shared" si="3"/>
        <v>0</v>
      </c>
      <c r="H14" s="37">
        <f t="shared" si="3"/>
        <v>1574375000000</v>
      </c>
      <c r="I14" s="35">
        <f t="shared" si="3"/>
        <v>0</v>
      </c>
      <c r="J14" s="37">
        <f t="shared" si="3"/>
        <v>1574375000000</v>
      </c>
      <c r="K14" s="35">
        <f t="shared" si="3"/>
        <v>0</v>
      </c>
      <c r="L14" s="38">
        <f t="shared" si="3"/>
        <v>0</v>
      </c>
      <c r="M14" s="35">
        <f t="shared" si="3"/>
        <v>0</v>
      </c>
      <c r="N14" s="38">
        <f t="shared" si="3"/>
        <v>0</v>
      </c>
      <c r="O14" s="35">
        <f t="shared" si="3"/>
        <v>0</v>
      </c>
      <c r="P14" s="38">
        <f t="shared" si="3"/>
        <v>0</v>
      </c>
      <c r="Q14" s="35">
        <f t="shared" si="3"/>
        <v>0</v>
      </c>
      <c r="R14" s="38">
        <f t="shared" si="3"/>
        <v>0</v>
      </c>
      <c r="S14" s="35">
        <f t="shared" si="3"/>
        <v>0</v>
      </c>
      <c r="T14" s="37">
        <f t="shared" si="3"/>
        <v>84478264</v>
      </c>
      <c r="U14" s="35">
        <f t="shared" si="3"/>
        <v>0</v>
      </c>
      <c r="V14" s="37">
        <f t="shared" si="3"/>
        <v>409654.90328934812</v>
      </c>
      <c r="W14" s="35">
        <f t="shared" si="3"/>
        <v>0</v>
      </c>
      <c r="X14" s="37">
        <f t="shared" si="3"/>
        <v>1574375000000</v>
      </c>
      <c r="Y14" s="35">
        <f t="shared" si="3"/>
        <v>1174375000000</v>
      </c>
      <c r="Z14" s="37">
        <f t="shared" si="3"/>
        <v>1574375000000</v>
      </c>
      <c r="AA14" s="35" t="e">
        <f t="shared" si="3"/>
        <v>#REF!</v>
      </c>
      <c r="AB14" s="39">
        <f>SUM(AB9:AB13)</f>
        <v>0.49555894132496542</v>
      </c>
    </row>
    <row r="15" spans="1:29" ht="13.5" thickTop="1"/>
    <row r="23" spans="8:8">
      <c r="H23" s="36" t="e">
        <f>H12+#REF!</f>
        <v>#REF!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rightToLeft="1" view="pageBreakPreview" zoomScale="60" zoomScaleNormal="100" workbookViewId="0">
      <selection activeCell="L24" sqref="L24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0.85546875" customWidth="1"/>
    <col min="5" max="5" width="1.28515625" customWidth="1"/>
    <col min="6" max="6" width="19.42578125" customWidth="1"/>
    <col min="7" max="7" width="1.28515625" customWidth="1"/>
    <col min="8" max="8" width="18.140625" customWidth="1"/>
    <col min="9" max="9" width="1.28515625" customWidth="1"/>
    <col min="10" max="10" width="20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4.45" customHeight="1"/>
    <row r="5" spans="1:12" ht="14.45" customHeight="1">
      <c r="A5" s="1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>
      <c r="D6" s="2" t="s">
        <v>3</v>
      </c>
      <c r="F6" s="45" t="s">
        <v>4</v>
      </c>
      <c r="G6" s="45"/>
      <c r="H6" s="45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5" t="s">
        <v>15</v>
      </c>
      <c r="B8" s="45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52" t="s">
        <v>19</v>
      </c>
      <c r="B9" s="52"/>
      <c r="D9" s="6">
        <v>17569386707</v>
      </c>
      <c r="F9" s="6">
        <v>4283029610</v>
      </c>
      <c r="H9" s="6">
        <v>630000</v>
      </c>
      <c r="J9" s="6">
        <v>21851786317</v>
      </c>
      <c r="L9" s="40" t="s">
        <v>20</v>
      </c>
    </row>
    <row r="10" spans="1:12" ht="21.75" customHeight="1">
      <c r="A10" s="50" t="s">
        <v>21</v>
      </c>
      <c r="B10" s="50"/>
      <c r="D10" s="9">
        <v>5361767267</v>
      </c>
      <c r="F10" s="9">
        <v>7028244</v>
      </c>
      <c r="H10" s="9">
        <v>3651561144</v>
      </c>
      <c r="J10" s="9">
        <v>1717234367</v>
      </c>
      <c r="L10" s="41" t="s">
        <v>22</v>
      </c>
    </row>
    <row r="11" spans="1:12" ht="21.75" customHeight="1">
      <c r="A11" s="50" t="s">
        <v>23</v>
      </c>
      <c r="B11" s="50"/>
      <c r="D11" s="9">
        <v>72678316551</v>
      </c>
      <c r="F11" s="9">
        <v>26295862611</v>
      </c>
      <c r="H11" s="9">
        <v>74000640000</v>
      </c>
      <c r="J11" s="9">
        <v>24973539162</v>
      </c>
      <c r="L11" s="41" t="s">
        <v>24</v>
      </c>
    </row>
    <row r="12" spans="1:12" ht="21.75" customHeight="1">
      <c r="A12" s="50" t="s">
        <v>25</v>
      </c>
      <c r="B12" s="50"/>
      <c r="D12" s="9">
        <v>174840000000</v>
      </c>
      <c r="F12" s="9">
        <v>4514225094</v>
      </c>
      <c r="H12" s="9">
        <v>4514225094</v>
      </c>
      <c r="J12" s="9">
        <v>174840000000</v>
      </c>
      <c r="L12" s="41" t="s">
        <v>26</v>
      </c>
    </row>
    <row r="13" spans="1:12" ht="21.75" customHeight="1">
      <c r="A13" s="50" t="s">
        <v>25</v>
      </c>
      <c r="B13" s="50"/>
      <c r="D13" s="9">
        <v>338300000000</v>
      </c>
      <c r="F13" s="9">
        <v>10356433794</v>
      </c>
      <c r="H13" s="9">
        <v>10356433794</v>
      </c>
      <c r="J13" s="9">
        <v>338300000000</v>
      </c>
      <c r="L13" s="41" t="s">
        <v>27</v>
      </c>
    </row>
    <row r="14" spans="1:12" ht="21.75" customHeight="1">
      <c r="A14" s="50" t="s">
        <v>25</v>
      </c>
      <c r="B14" s="50"/>
      <c r="D14" s="9">
        <v>62814000000</v>
      </c>
      <c r="F14" s="9">
        <v>0</v>
      </c>
      <c r="H14" s="9">
        <v>0</v>
      </c>
      <c r="J14" s="9">
        <v>62814000000</v>
      </c>
      <c r="L14" s="41" t="s">
        <v>28</v>
      </c>
    </row>
    <row r="15" spans="1:12" ht="21.75" customHeight="1">
      <c r="A15" s="50" t="s">
        <v>29</v>
      </c>
      <c r="B15" s="50"/>
      <c r="D15" s="9">
        <v>165880000000</v>
      </c>
      <c r="F15" s="9">
        <v>4226531506</v>
      </c>
      <c r="H15" s="9">
        <v>4226531506</v>
      </c>
      <c r="J15" s="9">
        <v>165880000000</v>
      </c>
      <c r="L15" s="41" t="s">
        <v>30</v>
      </c>
    </row>
    <row r="16" spans="1:12" ht="21.75" customHeight="1">
      <c r="A16" s="50" t="s">
        <v>25</v>
      </c>
      <c r="B16" s="50"/>
      <c r="D16" s="9">
        <v>179640000000</v>
      </c>
      <c r="F16" s="9">
        <v>4638157150</v>
      </c>
      <c r="H16" s="9">
        <v>4638157150</v>
      </c>
      <c r="J16" s="9">
        <v>179640000000</v>
      </c>
      <c r="L16" s="41" t="s">
        <v>31</v>
      </c>
    </row>
    <row r="17" spans="1:12" ht="21.75" customHeight="1">
      <c r="A17" s="50" t="s">
        <v>25</v>
      </c>
      <c r="B17" s="50"/>
      <c r="D17" s="9">
        <v>185250000000</v>
      </c>
      <c r="F17" s="9">
        <v>4007875341</v>
      </c>
      <c r="H17" s="9">
        <v>4007875341</v>
      </c>
      <c r="J17" s="9">
        <v>185250000000</v>
      </c>
      <c r="L17" s="41" t="s">
        <v>32</v>
      </c>
    </row>
    <row r="18" spans="1:12" ht="21.75" customHeight="1">
      <c r="A18" s="50" t="s">
        <v>25</v>
      </c>
      <c r="B18" s="50"/>
      <c r="D18" s="9">
        <v>100150000000</v>
      </c>
      <c r="F18" s="9">
        <v>2779171232</v>
      </c>
      <c r="H18" s="9">
        <v>2779171232</v>
      </c>
      <c r="J18" s="9">
        <v>100150000000</v>
      </c>
      <c r="L18" s="41" t="s">
        <v>33</v>
      </c>
    </row>
    <row r="19" spans="1:12" ht="21.75" customHeight="1">
      <c r="A19" s="50" t="s">
        <v>34</v>
      </c>
      <c r="B19" s="50"/>
      <c r="D19" s="9">
        <v>1310359</v>
      </c>
      <c r="F19" s="9">
        <v>5565</v>
      </c>
      <c r="H19" s="9">
        <v>0</v>
      </c>
      <c r="J19" s="9">
        <v>1315924</v>
      </c>
      <c r="L19" s="41" t="s">
        <v>35</v>
      </c>
    </row>
    <row r="20" spans="1:12" ht="21.75" customHeight="1">
      <c r="A20" s="50" t="s">
        <v>36</v>
      </c>
      <c r="B20" s="50"/>
      <c r="D20" s="9">
        <v>7190000</v>
      </c>
      <c r="F20" s="9">
        <v>5319328767</v>
      </c>
      <c r="H20" s="9">
        <v>504000</v>
      </c>
      <c r="J20" s="9">
        <v>5326014767</v>
      </c>
      <c r="L20" s="41" t="s">
        <v>37</v>
      </c>
    </row>
    <row r="21" spans="1:12" ht="21.75" customHeight="1">
      <c r="A21" s="50" t="s">
        <v>38</v>
      </c>
      <c r="B21" s="50"/>
      <c r="D21" s="9">
        <v>215250000000</v>
      </c>
      <c r="F21" s="9">
        <v>5319328767</v>
      </c>
      <c r="H21" s="9">
        <v>5319328767</v>
      </c>
      <c r="J21" s="9">
        <v>215250000000</v>
      </c>
      <c r="L21" s="41" t="s">
        <v>39</v>
      </c>
    </row>
    <row r="22" spans="1:12" ht="21.75" customHeight="1">
      <c r="A22" s="51" t="s">
        <v>25</v>
      </c>
      <c r="B22" s="51"/>
      <c r="D22" s="12">
        <v>0</v>
      </c>
      <c r="F22" s="12">
        <v>74000000000</v>
      </c>
      <c r="H22" s="12">
        <v>0</v>
      </c>
      <c r="J22" s="12">
        <v>74000000000</v>
      </c>
      <c r="L22" s="42" t="s">
        <v>40</v>
      </c>
    </row>
    <row r="23" spans="1:12" ht="21.75" customHeight="1">
      <c r="A23" s="49" t="s">
        <v>41</v>
      </c>
      <c r="B23" s="49"/>
      <c r="D23" s="15">
        <v>1517741970884</v>
      </c>
      <c r="F23" s="15">
        <v>145746977681</v>
      </c>
      <c r="H23" s="15">
        <v>113495058028</v>
      </c>
      <c r="J23" s="15">
        <v>1549993890537</v>
      </c>
      <c r="L23" s="39">
        <f>SUM(L9:M22)</f>
        <v>0</v>
      </c>
    </row>
  </sheetData>
  <mergeCells count="21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60" zoomScaleNormal="100" workbookViewId="0">
      <selection activeCell="J32" sqref="J3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1.75" customHeight="1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4.45" customHeight="1"/>
    <row r="5" spans="1:10" ht="29.1" customHeight="1">
      <c r="A5" s="1"/>
      <c r="B5" s="48"/>
      <c r="C5" s="48"/>
      <c r="D5" s="48"/>
      <c r="E5" s="48"/>
      <c r="F5" s="48"/>
      <c r="G5" s="48"/>
      <c r="H5" s="48"/>
      <c r="I5" s="48"/>
      <c r="J5" s="48"/>
    </row>
    <row r="6" spans="1:10" ht="14.45" customHeight="1"/>
    <row r="7" spans="1:10" ht="14.45" customHeight="1">
      <c r="A7" s="45" t="s">
        <v>43</v>
      </c>
      <c r="B7" s="45"/>
      <c r="D7" s="2" t="s">
        <v>44</v>
      </c>
      <c r="F7" s="2" t="s">
        <v>16</v>
      </c>
      <c r="H7" s="2" t="s">
        <v>45</v>
      </c>
      <c r="J7" s="2" t="s">
        <v>46</v>
      </c>
    </row>
    <row r="8" spans="1:10" ht="21.75" customHeight="1">
      <c r="A8" s="52" t="s">
        <v>47</v>
      </c>
      <c r="B8" s="52"/>
      <c r="D8" s="5" t="s">
        <v>48</v>
      </c>
      <c r="F8" s="6">
        <v>0</v>
      </c>
      <c r="H8" s="7">
        <v>0</v>
      </c>
      <c r="J8" s="7">
        <v>0</v>
      </c>
    </row>
    <row r="9" spans="1:10" ht="21.75" customHeight="1">
      <c r="A9" s="50" t="s">
        <v>49</v>
      </c>
      <c r="B9" s="50"/>
      <c r="D9" s="8" t="s">
        <v>50</v>
      </c>
      <c r="F9" s="9">
        <v>0</v>
      </c>
      <c r="H9" s="10">
        <v>0</v>
      </c>
      <c r="J9" s="10">
        <v>0</v>
      </c>
    </row>
    <row r="10" spans="1:10" ht="21.75" customHeight="1">
      <c r="A10" s="50" t="s">
        <v>51</v>
      </c>
      <c r="B10" s="50"/>
      <c r="D10" s="8" t="s">
        <v>52</v>
      </c>
      <c r="F10" s="9">
        <v>0</v>
      </c>
      <c r="H10" s="10">
        <v>0</v>
      </c>
      <c r="J10" s="10">
        <v>0</v>
      </c>
    </row>
    <row r="11" spans="1:10" ht="21.75" customHeight="1">
      <c r="A11" s="50" t="s">
        <v>53</v>
      </c>
      <c r="B11" s="50"/>
      <c r="D11" s="8" t="s">
        <v>54</v>
      </c>
      <c r="F11" s="9">
        <v>38476491059</v>
      </c>
      <c r="H11" s="10">
        <v>100</v>
      </c>
      <c r="J11" s="10">
        <v>1.21</v>
      </c>
    </row>
    <row r="12" spans="1:10" ht="21.75" customHeight="1">
      <c r="A12" s="51" t="s">
        <v>55</v>
      </c>
      <c r="B12" s="51"/>
      <c r="D12" s="11" t="s">
        <v>56</v>
      </c>
      <c r="F12" s="12">
        <v>25933563311</v>
      </c>
      <c r="H12" s="13">
        <v>67.400000000000006</v>
      </c>
      <c r="J12" s="13">
        <v>0.82</v>
      </c>
    </row>
    <row r="13" spans="1:10" ht="21.75" customHeight="1">
      <c r="A13" s="49" t="s">
        <v>41</v>
      </c>
      <c r="B13" s="49"/>
      <c r="D13" s="15"/>
      <c r="F13" s="15">
        <v>64410054370</v>
      </c>
      <c r="H13" s="16">
        <v>167.4</v>
      </c>
      <c r="J13" s="16">
        <v>2.0299999999999998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rightToLeft="1" view="pageBreakPreview" zoomScale="60" zoomScaleNormal="100" workbookViewId="0">
      <selection activeCell="M53" sqref="M5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ht="21.75" customHeight="1">
      <c r="A2" s="47" t="s">
        <v>42</v>
      </c>
      <c r="B2" s="47"/>
      <c r="C2" s="47"/>
      <c r="D2" s="47"/>
      <c r="E2" s="47"/>
      <c r="F2" s="47"/>
      <c r="G2" s="47"/>
      <c r="H2" s="47"/>
    </row>
    <row r="3" spans="1:8" ht="21.75" customHeight="1">
      <c r="A3" s="47" t="s">
        <v>2</v>
      </c>
      <c r="B3" s="47"/>
      <c r="C3" s="47"/>
      <c r="D3" s="47"/>
      <c r="E3" s="47"/>
      <c r="F3" s="47"/>
      <c r="G3" s="47"/>
      <c r="H3" s="47"/>
    </row>
    <row r="4" spans="1:8" ht="14.45" customHeight="1"/>
    <row r="5" spans="1:8" ht="14.45" customHeight="1">
      <c r="A5" s="1"/>
      <c r="B5" s="48"/>
      <c r="C5" s="48"/>
      <c r="D5" s="48"/>
      <c r="E5" s="48"/>
      <c r="F5" s="48"/>
      <c r="G5" s="48"/>
      <c r="H5" s="48"/>
    </row>
    <row r="6" spans="1:8" ht="14.45" customHeight="1">
      <c r="D6" s="45" t="s">
        <v>57</v>
      </c>
      <c r="E6" s="45"/>
      <c r="G6" s="45" t="s">
        <v>58</v>
      </c>
      <c r="H6" s="45"/>
    </row>
    <row r="7" spans="1:8" ht="36.4" customHeight="1">
      <c r="A7" s="45" t="s">
        <v>59</v>
      </c>
      <c r="B7" s="45"/>
      <c r="D7" s="17" t="s">
        <v>60</v>
      </c>
      <c r="E7" s="3"/>
      <c r="G7" s="17" t="s">
        <v>60</v>
      </c>
      <c r="H7" s="3"/>
    </row>
    <row r="8" spans="1:8" ht="21.75" customHeight="1">
      <c r="A8" s="52" t="s">
        <v>19</v>
      </c>
      <c r="B8" s="52"/>
      <c r="D8" s="6">
        <v>56498104</v>
      </c>
      <c r="G8" s="6">
        <v>221776342</v>
      </c>
    </row>
    <row r="9" spans="1:8" ht="21.75" customHeight="1">
      <c r="A9" s="50" t="s">
        <v>21</v>
      </c>
      <c r="B9" s="50"/>
      <c r="D9" s="9">
        <v>7028244</v>
      </c>
      <c r="G9" s="9">
        <v>108763656</v>
      </c>
    </row>
    <row r="10" spans="1:8" ht="21.75" customHeight="1">
      <c r="A10" s="50" t="s">
        <v>25</v>
      </c>
      <c r="B10" s="50"/>
      <c r="D10" s="9">
        <v>4490753400</v>
      </c>
      <c r="G10" s="9">
        <v>31710485606</v>
      </c>
    </row>
    <row r="11" spans="1:8" ht="21.75" customHeight="1">
      <c r="A11" s="50" t="s">
        <v>25</v>
      </c>
      <c r="B11" s="50"/>
      <c r="D11" s="9">
        <v>9578343852</v>
      </c>
      <c r="G11" s="9">
        <v>62486396101</v>
      </c>
    </row>
    <row r="12" spans="1:8" ht="21.75" customHeight="1">
      <c r="A12" s="50" t="s">
        <v>25</v>
      </c>
      <c r="B12" s="50"/>
      <c r="D12" s="9">
        <v>1613373270</v>
      </c>
      <c r="G12" s="9">
        <v>11395278865</v>
      </c>
    </row>
    <row r="13" spans="1:8" ht="21.75" customHeight="1">
      <c r="A13" s="50" t="s">
        <v>29</v>
      </c>
      <c r="B13" s="50"/>
      <c r="D13" s="9">
        <v>4090191780</v>
      </c>
      <c r="G13" s="9">
        <v>29452360920</v>
      </c>
    </row>
    <row r="14" spans="1:8" ht="21.75" customHeight="1">
      <c r="A14" s="50" t="s">
        <v>25</v>
      </c>
      <c r="B14" s="50"/>
      <c r="D14" s="9">
        <v>4490507835</v>
      </c>
      <c r="G14" s="9">
        <v>32320305976</v>
      </c>
    </row>
    <row r="15" spans="1:8" ht="21.75" customHeight="1">
      <c r="A15" s="50" t="s">
        <v>25</v>
      </c>
      <c r="B15" s="50"/>
      <c r="D15" s="9">
        <v>4263287670</v>
      </c>
      <c r="G15" s="9">
        <v>31194572596</v>
      </c>
    </row>
    <row r="16" spans="1:8" ht="21.75" customHeight="1">
      <c r="A16" s="50" t="s">
        <v>25</v>
      </c>
      <c r="B16" s="50"/>
      <c r="D16" s="9">
        <v>2702343835</v>
      </c>
      <c r="G16" s="9">
        <v>24595541084</v>
      </c>
    </row>
    <row r="17" spans="1:7" ht="21.75" customHeight="1">
      <c r="A17" s="50" t="s">
        <v>25</v>
      </c>
      <c r="B17" s="50"/>
      <c r="D17" s="9">
        <v>0</v>
      </c>
      <c r="G17" s="9">
        <v>1507550683</v>
      </c>
    </row>
    <row r="18" spans="1:7" ht="21.75" customHeight="1">
      <c r="A18" s="50" t="s">
        <v>34</v>
      </c>
      <c r="B18" s="50"/>
      <c r="D18" s="9">
        <v>5565</v>
      </c>
      <c r="G18" s="9">
        <v>21579350</v>
      </c>
    </row>
    <row r="19" spans="1:7" ht="21.75" customHeight="1">
      <c r="A19" s="50" t="s">
        <v>61</v>
      </c>
      <c r="B19" s="50"/>
      <c r="D19" s="9">
        <v>0</v>
      </c>
      <c r="G19" s="9">
        <v>15236716574</v>
      </c>
    </row>
    <row r="20" spans="1:7" ht="21.75" customHeight="1">
      <c r="A20" s="50" t="s">
        <v>38</v>
      </c>
      <c r="B20" s="50"/>
      <c r="D20" s="9">
        <v>5395993140</v>
      </c>
      <c r="G20" s="9">
        <v>7914123272</v>
      </c>
    </row>
    <row r="21" spans="1:7" ht="21.75" customHeight="1">
      <c r="A21" s="51" t="s">
        <v>25</v>
      </c>
      <c r="B21" s="51"/>
      <c r="D21" s="12">
        <v>1788164364</v>
      </c>
      <c r="G21" s="12">
        <v>1788164364</v>
      </c>
    </row>
    <row r="22" spans="1:7" ht="21.75" customHeight="1" thickBot="1">
      <c r="A22" s="49" t="s">
        <v>41</v>
      </c>
      <c r="B22" s="49"/>
      <c r="D22" s="15">
        <v>38476491059</v>
      </c>
      <c r="G22" s="15">
        <v>249953615389</v>
      </c>
    </row>
  </sheetData>
  <mergeCells count="22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7" t="s">
        <v>0</v>
      </c>
      <c r="B1" s="47"/>
      <c r="C1" s="47"/>
      <c r="D1" s="47"/>
      <c r="E1" s="47"/>
      <c r="F1" s="47"/>
    </row>
    <row r="2" spans="1:6" ht="21.75" customHeight="1">
      <c r="A2" s="47" t="s">
        <v>42</v>
      </c>
      <c r="B2" s="47"/>
      <c r="C2" s="47"/>
      <c r="D2" s="47"/>
      <c r="E2" s="47"/>
      <c r="F2" s="47"/>
    </row>
    <row r="3" spans="1:6" ht="21.75" customHeight="1">
      <c r="A3" s="47" t="s">
        <v>2</v>
      </c>
      <c r="B3" s="47"/>
      <c r="C3" s="47"/>
      <c r="D3" s="47"/>
      <c r="E3" s="47"/>
      <c r="F3" s="47"/>
    </row>
    <row r="4" spans="1:6" ht="14.45" customHeight="1"/>
    <row r="5" spans="1:6" ht="29.1" customHeight="1">
      <c r="A5" s="1"/>
      <c r="B5" s="48"/>
      <c r="C5" s="48"/>
      <c r="D5" s="48"/>
      <c r="E5" s="48"/>
      <c r="F5" s="48"/>
    </row>
    <row r="6" spans="1:6" ht="14.45" customHeight="1">
      <c r="D6" s="2" t="s">
        <v>57</v>
      </c>
      <c r="F6" s="2" t="s">
        <v>5</v>
      </c>
    </row>
    <row r="7" spans="1:6" ht="14.45" customHeight="1">
      <c r="A7" s="45" t="s">
        <v>55</v>
      </c>
      <c r="B7" s="45"/>
      <c r="D7" s="4" t="s">
        <v>16</v>
      </c>
      <c r="F7" s="4" t="s">
        <v>16</v>
      </c>
    </row>
    <row r="8" spans="1:6" ht="21.75" customHeight="1">
      <c r="A8" s="52" t="s">
        <v>55</v>
      </c>
      <c r="B8" s="52"/>
      <c r="D8" s="6">
        <v>0</v>
      </c>
      <c r="F8" s="6">
        <v>25781078639</v>
      </c>
    </row>
    <row r="9" spans="1:6" ht="21.75" customHeight="1">
      <c r="A9" s="50" t="s">
        <v>62</v>
      </c>
      <c r="B9" s="50"/>
      <c r="D9" s="9">
        <v>0</v>
      </c>
      <c r="F9" s="9">
        <v>152484672</v>
      </c>
    </row>
    <row r="10" spans="1:6" ht="21.75" customHeight="1">
      <c r="A10" s="51" t="s">
        <v>63</v>
      </c>
      <c r="B10" s="51"/>
      <c r="D10" s="12">
        <v>0</v>
      </c>
      <c r="F10" s="12">
        <v>0</v>
      </c>
    </row>
    <row r="11" spans="1:6" ht="21.75" customHeight="1">
      <c r="A11" s="49" t="s">
        <v>41</v>
      </c>
      <c r="B11" s="49"/>
      <c r="D11" s="15">
        <v>0</v>
      </c>
      <c r="F11" s="15">
        <v>25933563311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rightToLeft="1" view="pageBreakPreview" zoomScale="60" zoomScaleNormal="100" workbookViewId="0">
      <selection activeCell="V51" sqref="V51"/>
    </sheetView>
  </sheetViews>
  <sheetFormatPr defaultRowHeight="12.75"/>
  <cols>
    <col min="1" max="1" width="39" customWidth="1"/>
    <col min="2" max="2" width="1.28515625" customWidth="1"/>
    <col min="3" max="3" width="17.85546875" customWidth="1"/>
    <col min="4" max="4" width="1.28515625" customWidth="1"/>
    <col min="5" max="5" width="15" customWidth="1"/>
    <col min="6" max="6" width="1.28515625" customWidth="1"/>
    <col min="7" max="7" width="19.42578125" customWidth="1"/>
    <col min="8" max="8" width="1.28515625" customWidth="1"/>
    <col min="9" max="9" width="17.42578125" customWidth="1"/>
    <col min="10" max="10" width="1.28515625" customWidth="1"/>
    <col min="11" max="11" width="12.5703125" customWidth="1"/>
    <col min="12" max="12" width="1.28515625" customWidth="1"/>
    <col min="13" max="13" width="18" customWidth="1"/>
    <col min="14" max="14" width="0.28515625" customWidth="1"/>
  </cols>
  <sheetData>
    <row r="1" spans="1:13" ht="29.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25" customHeight="1"/>
    <row r="5" spans="1:13" ht="14.4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>
      <c r="A6" s="45" t="s">
        <v>43</v>
      </c>
      <c r="C6" s="45" t="s">
        <v>57</v>
      </c>
      <c r="D6" s="45"/>
      <c r="E6" s="45"/>
      <c r="F6" s="45"/>
      <c r="G6" s="45"/>
      <c r="I6" s="45" t="s">
        <v>58</v>
      </c>
      <c r="J6" s="45"/>
      <c r="K6" s="45"/>
      <c r="L6" s="45"/>
      <c r="M6" s="45"/>
    </row>
    <row r="7" spans="1:13" ht="29.1" customHeight="1">
      <c r="A7" s="45"/>
      <c r="C7" s="17" t="s">
        <v>65</v>
      </c>
      <c r="D7" s="3"/>
      <c r="E7" s="17" t="s">
        <v>64</v>
      </c>
      <c r="F7" s="3"/>
      <c r="G7" s="17" t="s">
        <v>66</v>
      </c>
      <c r="I7" s="17" t="s">
        <v>65</v>
      </c>
      <c r="J7" s="3"/>
      <c r="K7" s="17" t="s">
        <v>64</v>
      </c>
      <c r="L7" s="3"/>
      <c r="M7" s="17" t="s">
        <v>66</v>
      </c>
    </row>
    <row r="8" spans="1:13" ht="21.75" customHeight="1">
      <c r="A8" s="5" t="s">
        <v>19</v>
      </c>
      <c r="C8" s="6">
        <v>56498104</v>
      </c>
      <c r="E8" s="6">
        <v>0</v>
      </c>
      <c r="G8" s="6">
        <v>56498104</v>
      </c>
      <c r="I8" s="6">
        <v>221776342</v>
      </c>
      <c r="K8" s="6">
        <v>0</v>
      </c>
      <c r="M8" s="6">
        <v>221776342</v>
      </c>
    </row>
    <row r="9" spans="1:13" ht="21.75" customHeight="1">
      <c r="A9" s="8" t="s">
        <v>21</v>
      </c>
      <c r="C9" s="9">
        <v>7028244</v>
      </c>
      <c r="E9" s="9">
        <v>0</v>
      </c>
      <c r="G9" s="9">
        <v>7028244</v>
      </c>
      <c r="I9" s="9">
        <v>108763656</v>
      </c>
      <c r="K9" s="9">
        <v>0</v>
      </c>
      <c r="M9" s="9">
        <v>108763656</v>
      </c>
    </row>
    <row r="10" spans="1:13" ht="21.75" customHeight="1">
      <c r="A10" s="8" t="s">
        <v>25</v>
      </c>
      <c r="C10" s="9">
        <v>4490753400</v>
      </c>
      <c r="E10" s="9">
        <v>-414555</v>
      </c>
      <c r="G10" s="9">
        <v>4491167955</v>
      </c>
      <c r="I10" s="9">
        <v>31710485606</v>
      </c>
      <c r="K10" s="9">
        <v>38853132</v>
      </c>
      <c r="M10" s="9">
        <v>31671632474</v>
      </c>
    </row>
    <row r="11" spans="1:13" ht="21.75" customHeight="1">
      <c r="A11" s="8" t="s">
        <v>25</v>
      </c>
      <c r="C11" s="9">
        <v>9578343852</v>
      </c>
      <c r="E11" s="9">
        <v>-16943332</v>
      </c>
      <c r="G11" s="9">
        <v>9595287184</v>
      </c>
      <c r="I11" s="9">
        <v>62486396101</v>
      </c>
      <c r="K11" s="9">
        <v>55465031</v>
      </c>
      <c r="M11" s="9">
        <v>62430931070</v>
      </c>
    </row>
    <row r="12" spans="1:13" ht="21.75" customHeight="1">
      <c r="A12" s="8" t="s">
        <v>25</v>
      </c>
      <c r="C12" s="9">
        <v>1613373270</v>
      </c>
      <c r="E12" s="9">
        <v>2757903</v>
      </c>
      <c r="G12" s="9">
        <v>1610615367</v>
      </c>
      <c r="I12" s="9">
        <v>11395278865</v>
      </c>
      <c r="K12" s="9">
        <v>5593321</v>
      </c>
      <c r="M12" s="9">
        <v>11389685544</v>
      </c>
    </row>
    <row r="13" spans="1:13" ht="21.75" customHeight="1">
      <c r="A13" s="8" t="s">
        <v>29</v>
      </c>
      <c r="C13" s="9">
        <v>4090191780</v>
      </c>
      <c r="E13" s="9">
        <v>-2421535</v>
      </c>
      <c r="G13" s="9">
        <v>4092613315</v>
      </c>
      <c r="I13" s="9">
        <v>29452360920</v>
      </c>
      <c r="K13" s="9">
        <v>38377082</v>
      </c>
      <c r="M13" s="9">
        <v>29413983838</v>
      </c>
    </row>
    <row r="14" spans="1:13" ht="21.75" customHeight="1">
      <c r="A14" s="8" t="s">
        <v>25</v>
      </c>
      <c r="C14" s="9">
        <v>4490507835</v>
      </c>
      <c r="E14" s="9">
        <v>-2856193</v>
      </c>
      <c r="G14" s="9">
        <v>4493364028</v>
      </c>
      <c r="I14" s="9">
        <v>32320305976</v>
      </c>
      <c r="K14" s="9">
        <v>22122624</v>
      </c>
      <c r="M14" s="9">
        <v>32298183352</v>
      </c>
    </row>
    <row r="15" spans="1:13" ht="21.75" customHeight="1">
      <c r="A15" s="8" t="s">
        <v>25</v>
      </c>
      <c r="C15" s="9">
        <v>4263287670</v>
      </c>
      <c r="E15" s="9">
        <v>586449</v>
      </c>
      <c r="G15" s="9">
        <v>4262701221</v>
      </c>
      <c r="I15" s="9">
        <v>31194572596</v>
      </c>
      <c r="K15" s="9">
        <v>10049027</v>
      </c>
      <c r="M15" s="9">
        <v>31184523569</v>
      </c>
    </row>
    <row r="16" spans="1:13" ht="21.75" customHeight="1">
      <c r="A16" s="8" t="s">
        <v>25</v>
      </c>
      <c r="C16" s="9">
        <v>2702343835</v>
      </c>
      <c r="E16" s="9">
        <v>-176402</v>
      </c>
      <c r="G16" s="9">
        <v>2702520237</v>
      </c>
      <c r="I16" s="9">
        <v>24595541084</v>
      </c>
      <c r="K16" s="9">
        <v>4939264</v>
      </c>
      <c r="M16" s="9">
        <v>24590601820</v>
      </c>
    </row>
    <row r="17" spans="1:13" ht="21.75" customHeight="1">
      <c r="A17" s="8" t="s">
        <v>25</v>
      </c>
      <c r="C17" s="9">
        <v>0</v>
      </c>
      <c r="E17" s="9">
        <v>0</v>
      </c>
      <c r="G17" s="9">
        <v>0</v>
      </c>
      <c r="I17" s="9">
        <v>1507550683</v>
      </c>
      <c r="K17" s="9">
        <v>0</v>
      </c>
      <c r="M17" s="9">
        <v>1507550683</v>
      </c>
    </row>
    <row r="18" spans="1:13" ht="21.75" customHeight="1">
      <c r="A18" s="8" t="s">
        <v>34</v>
      </c>
      <c r="C18" s="9">
        <v>5565</v>
      </c>
      <c r="E18" s="9">
        <v>0</v>
      </c>
      <c r="G18" s="9">
        <v>5565</v>
      </c>
      <c r="I18" s="9">
        <v>21579350</v>
      </c>
      <c r="K18" s="9">
        <v>0</v>
      </c>
      <c r="M18" s="9">
        <v>21579350</v>
      </c>
    </row>
    <row r="19" spans="1:13" ht="21.75" customHeight="1">
      <c r="A19" s="8" t="s">
        <v>61</v>
      </c>
      <c r="C19" s="9">
        <v>0</v>
      </c>
      <c r="E19" s="9">
        <v>0</v>
      </c>
      <c r="G19" s="9">
        <v>0</v>
      </c>
      <c r="I19" s="9">
        <v>15236716574</v>
      </c>
      <c r="K19" s="9">
        <v>0</v>
      </c>
      <c r="M19" s="9">
        <v>15236716574</v>
      </c>
    </row>
    <row r="20" spans="1:13" ht="21.75" customHeight="1">
      <c r="A20" s="8" t="s">
        <v>38</v>
      </c>
      <c r="C20" s="9">
        <v>5395993140</v>
      </c>
      <c r="E20" s="9">
        <v>1073800</v>
      </c>
      <c r="G20" s="9">
        <v>5394919340</v>
      </c>
      <c r="I20" s="9">
        <v>7914123272</v>
      </c>
      <c r="K20" s="9">
        <v>36344016</v>
      </c>
      <c r="M20" s="9">
        <v>7877779256</v>
      </c>
    </row>
    <row r="21" spans="1:13" ht="21.75" customHeight="1">
      <c r="A21" s="11" t="s">
        <v>25</v>
      </c>
      <c r="C21" s="12">
        <v>1788164364</v>
      </c>
      <c r="E21" s="12">
        <v>3081103</v>
      </c>
      <c r="G21" s="12">
        <v>1785083261</v>
      </c>
      <c r="I21" s="12">
        <v>1788164364</v>
      </c>
      <c r="K21" s="12">
        <v>3081103</v>
      </c>
      <c r="M21" s="12">
        <v>1785083261</v>
      </c>
    </row>
    <row r="22" spans="1:13" ht="21.75" customHeight="1">
      <c r="A22" s="14" t="s">
        <v>41</v>
      </c>
      <c r="C22" s="15">
        <v>38476491059</v>
      </c>
      <c r="E22" s="15">
        <v>-15312762</v>
      </c>
      <c r="G22" s="15">
        <v>38491803821</v>
      </c>
      <c r="I22" s="15">
        <v>249953615389</v>
      </c>
      <c r="K22" s="15">
        <v>214824600</v>
      </c>
      <c r="M22" s="15">
        <v>249738790789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No1</cp:lastModifiedBy>
  <dcterms:created xsi:type="dcterms:W3CDTF">2025-10-25T06:53:58Z</dcterms:created>
  <dcterms:modified xsi:type="dcterms:W3CDTF">2025-10-25T11:53:47Z</dcterms:modified>
</cp:coreProperties>
</file>