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دشتی\اکسیر\"/>
    </mc:Choice>
  </mc:AlternateContent>
  <xr:revisionPtr revIDLastSave="0" documentId="13_ncr:1_{B815897E-A93F-4BBC-8607-408F9994BE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0">جلد!$A$1:$I$12</definedName>
    <definedName name="_xlnm.Print_Area" localSheetId="3">درآمد!$A$1:$K$13</definedName>
    <definedName name="_xlnm.Print_Area" localSheetId="4">'درآمد سپرده بانکی'!$A$1:$I$22</definedName>
    <definedName name="_xlnm.Print_Area" localSheetId="8">'درآمد ناشی از تغییر قیمت اوراق'!$A$1:$S$9</definedName>
    <definedName name="_xlnm.Print_Area" localSheetId="7">'درآمد ناشی از فروش'!$A$1:$S$9</definedName>
    <definedName name="_xlnm.Print_Area" localSheetId="5">'سایر درآمدها'!$A$1:$G$11</definedName>
    <definedName name="_xlnm.Print_Area" localSheetId="2">سپرده!$A$1:$M$23</definedName>
    <definedName name="_xlnm.Print_Area" localSheetId="6">'سود سپرده بانکی'!$A$1:$N$22</definedName>
    <definedName name="_xlnm.Print_Area" localSheetId="1">سهام!$A$1:$AB$14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2" l="1"/>
  <c r="X14" i="2"/>
  <c r="G14" i="2"/>
  <c r="H14" i="2"/>
  <c r="I14" i="2"/>
  <c r="F14" i="2"/>
  <c r="AA13" i="2"/>
  <c r="Y13" i="2"/>
  <c r="X13" i="2"/>
  <c r="Z13" i="2" s="1"/>
  <c r="AB13" i="2" s="1"/>
  <c r="T13" i="2"/>
  <c r="J13" i="2"/>
  <c r="X12" i="2"/>
  <c r="Z12" i="2" s="1"/>
  <c r="AB12" i="2" s="1"/>
  <c r="T12" i="2"/>
  <c r="J12" i="2"/>
  <c r="AA11" i="2"/>
  <c r="Y11" i="2"/>
  <c r="X11" i="2"/>
  <c r="Z11" i="2" s="1"/>
  <c r="AB11" i="2" s="1"/>
  <c r="T11" i="2"/>
  <c r="J11" i="2"/>
  <c r="AA10" i="2"/>
  <c r="Y10" i="2"/>
  <c r="X10" i="2"/>
  <c r="Z10" i="2" s="1"/>
  <c r="AB10" i="2" s="1"/>
  <c r="AB14" i="2" s="1"/>
  <c r="T10" i="2"/>
  <c r="V10" i="2" s="1"/>
  <c r="J10" i="2"/>
  <c r="J14" i="2" s="1"/>
  <c r="V12" i="2" l="1"/>
  <c r="T14" i="2"/>
  <c r="V11" i="2"/>
  <c r="V13" i="2"/>
  <c r="V14" i="2" l="1"/>
</calcChain>
</file>

<file path=xl/sharedStrings.xml><?xml version="1.0" encoding="utf-8"?>
<sst xmlns="http://schemas.openxmlformats.org/spreadsheetml/2006/main" count="183" uniqueCount="78">
  <si>
    <t>صندوق سرمایه ‏گذاری خصوصی اکسیر زیست پارسیان</t>
  </si>
  <si>
    <t>صورت وضعیت پرتفوی</t>
  </si>
  <si>
    <t>برای ماه منتهی به 1404/08/30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</si>
  <si>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</si>
  <si>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</si>
  <si>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</si>
  <si>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</si>
  <si>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</si>
  <si>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</si>
  <si>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</si>
  <si>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</si>
  <si>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</si>
  <si>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</si>
  <si>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</si>
  <si>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</si>
  <si>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</si>
  <si>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جمع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</si>
  <si>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</si>
  <si>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</si>
  <si>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</si>
  <si>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</si>
  <si>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</si>
  <si>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0.81%</t>
  </si>
  <si>
    <t>سپرده کوتاه مدت بانک خاورمیانه سعادت آباد</t>
  </si>
  <si>
    <t>0.05%</t>
  </si>
  <si>
    <t>سپرده کوتاه مدت بانک گردشگری توحید</t>
  </si>
  <si>
    <t>1.64%</t>
  </si>
  <si>
    <t>سپرده بلند مدت بانک گردشگری توحید</t>
  </si>
  <si>
    <t>5.47%</t>
  </si>
  <si>
    <t>10.59%</t>
  </si>
  <si>
    <t>1.97%</t>
  </si>
  <si>
    <t>سپرده بلند مدت بانک پاسارگاد الوند</t>
  </si>
  <si>
    <t>5.19%</t>
  </si>
  <si>
    <t>5.62%</t>
  </si>
  <si>
    <t>5.80%</t>
  </si>
  <si>
    <t>3.13%</t>
  </si>
  <si>
    <t>سپرده کوتاه مدت بانک سینا گیشا</t>
  </si>
  <si>
    <t>0.00%</t>
  </si>
  <si>
    <t>سپرده کوتاه مدت بانک دی الغدیر</t>
  </si>
  <si>
    <t>0.36%</t>
  </si>
  <si>
    <t>سپرده بلند مدت بانک دی الغدیر</t>
  </si>
  <si>
    <t>6.74%</t>
  </si>
  <si>
    <t>2.32%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</si>
  <si>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</si>
  <si>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</si>
  <si>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</si>
  <si>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</si>
  <si>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</si>
  <si>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</si>
  <si>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</si>
  <si>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</si>
  <si>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</si>
  <si>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</si>
  <si>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</si>
  <si>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</si>
  <si>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</si>
  <si>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</si>
  <si>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</si>
  <si>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</si>
  <si>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</si>
  <si>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</si>
  <si>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</si>
  <si>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سینا گیشا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</si>
  <si>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</si>
  <si>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</si>
  <si>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</si>
  <si>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</si>
  <si>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</si>
  <si>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</si>
  <si>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</si>
  <si>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</si>
  <si>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</si>
  <si>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صورت وضعیت پورتفوی صندوق سرمایه‌گذاری
خصوصی اکسیر زیست پارسیان</t>
  </si>
  <si>
    <t>برای ماه منتهی به 30 آبان ماه 1404</t>
  </si>
  <si>
    <t>شرکت نیواد فارمد سلامت</t>
  </si>
  <si>
    <t>شرکت طبیب درمان پژوهش قلب</t>
  </si>
  <si>
    <t>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</si>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</sst>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9525</xdr:colOff>
      <xdr:row>3</xdr:row>
      <xdr:rowOff>1905000</xdr:rowOff>
    </xdr:from>
    <xdr:ext cx="2895600" cy="26003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484975" y="647700"/>
          <a:ext cx="2895600" cy="2600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0"/>
  <sheetViews>
    <sheetView rightToLeft="1" tabSelected="1" view="pageBreakPreview" zoomScaleNormal="100" zoomScaleSheetLayoutView="100" workbookViewId="0">
      <selection activeCell="A4" sqref="A4:I4"/>
    </sheetView>
  </sheetViews>
  <sheetFormatPr defaultColWidth="8.85546875" defaultRowHeight="15"/>
  <cols>
    <col min="1" max="1" width="8.85546875" style="21" customWidth="1"/>
    <col min="2" max="6" width="8.85546875" style="21"/>
    <col min="7" max="7" width="8.85546875" style="21" customWidth="1"/>
    <col min="8" max="16384" width="8.85546875" style="21"/>
  </cols>
  <sheetData>
    <row r="4" spans="1:9" ht="159" customHeight="1">
      <c r="A4" s="42" t="s">
        <v>72</v>
      </c>
      <c r="B4" s="42"/>
      <c r="C4" s="42"/>
      <c r="D4" s="42"/>
      <c r="E4" s="42"/>
      <c r="F4" s="42"/>
      <c r="G4" s="42"/>
      <c r="H4" s="42"/>
      <c r="I4" s="42"/>
    </row>
    <row r="5" spans="1:9" ht="58.5" customHeight="1">
      <c r="A5" s="23"/>
      <c r="B5" s="23"/>
      <c r="C5" s="23"/>
      <c r="D5" s="23"/>
      <c r="E5" s="23"/>
      <c r="F5" s="23"/>
      <c r="G5" s="23"/>
      <c r="H5" s="22"/>
    </row>
    <row r="6" spans="1:9" ht="91.5" customHeight="1">
      <c r="A6" s="23"/>
      <c r="B6" s="23"/>
      <c r="C6" s="23"/>
      <c r="D6" s="23"/>
      <c r="E6" s="23"/>
      <c r="F6" s="23"/>
      <c r="G6" s="23"/>
      <c r="H6" s="22"/>
    </row>
    <row r="7" spans="1:9" ht="33.75">
      <c r="A7" s="23"/>
      <c r="B7" s="23"/>
      <c r="C7" s="23"/>
      <c r="D7" s="23"/>
      <c r="E7" s="23"/>
      <c r="F7" s="23"/>
      <c r="G7" s="23"/>
      <c r="H7" s="22"/>
    </row>
    <row r="8" spans="1:9" ht="108" customHeight="1">
      <c r="A8" s="23"/>
      <c r="B8" s="23"/>
      <c r="C8" s="23"/>
      <c r="D8" s="23"/>
      <c r="E8" s="23"/>
      <c r="F8" s="23"/>
      <c r="G8" s="23"/>
      <c r="H8" s="22"/>
    </row>
    <row r="10" spans="1:9" ht="30" customHeight="1">
      <c r="A10" s="43" t="s">
        <v>73</v>
      </c>
      <c r="B10" s="43"/>
      <c r="C10" s="43"/>
      <c r="D10" s="43"/>
      <c r="E10" s="43"/>
      <c r="F10" s="43"/>
      <c r="G10" s="43"/>
      <c r="H10" s="43"/>
      <c r="I10" s="43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5"/>
  <sheetViews>
    <sheetView rightToLeft="1" view="pageBreakPreview" zoomScale="60" zoomScaleNormal="100" workbookViewId="0">
      <selection sqref="A1:AB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4.85546875" customWidth="1"/>
    <col min="7" max="7" width="1.28515625" customWidth="1"/>
    <col min="8" max="8" width="21.7109375" customWidth="1"/>
    <col min="9" max="9" width="1.28515625" customWidth="1"/>
    <col min="10" max="10" width="19.85546875" customWidth="1"/>
    <col min="11" max="11" width="1.28515625" customWidth="1"/>
    <col min="12" max="12" width="14.28515625" customWidth="1"/>
    <col min="13" max="13" width="1.28515625" customWidth="1"/>
    <col min="14" max="14" width="19.28515625" customWidth="1"/>
    <col min="15" max="15" width="1.28515625" customWidth="1"/>
    <col min="16" max="16" width="14.28515625" customWidth="1"/>
    <col min="17" max="17" width="1.28515625" customWidth="1"/>
    <col min="18" max="18" width="20.5703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" customWidth="1"/>
    <col min="25" max="25" width="1.28515625" customWidth="1"/>
    <col min="26" max="26" width="19.140625" customWidth="1"/>
    <col min="27" max="27" width="1.28515625" customWidth="1"/>
    <col min="28" max="28" width="18.42578125" customWidth="1"/>
    <col min="29" max="29" width="1.140625" customWidth="1"/>
  </cols>
  <sheetData>
    <row r="1" spans="1:29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9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9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9" ht="14.45" customHeight="1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9" ht="14.4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9" ht="14.45" customHeight="1">
      <c r="F6" s="46" t="s">
        <v>3</v>
      </c>
      <c r="G6" s="46"/>
      <c r="H6" s="46"/>
      <c r="I6" s="46"/>
      <c r="J6" s="46"/>
      <c r="L6" s="46" t="s">
        <v>4</v>
      </c>
      <c r="M6" s="46"/>
      <c r="N6" s="46"/>
      <c r="O6" s="46"/>
      <c r="P6" s="46"/>
      <c r="Q6" s="46"/>
      <c r="R6" s="46"/>
      <c r="T6" s="46" t="s">
        <v>5</v>
      </c>
      <c r="U6" s="46"/>
      <c r="V6" s="46"/>
      <c r="W6" s="46"/>
      <c r="X6" s="46"/>
      <c r="Y6" s="46"/>
      <c r="Z6" s="46"/>
      <c r="AA6" s="46"/>
      <c r="AB6" s="46"/>
    </row>
    <row r="7" spans="1:29" ht="14.45" customHeight="1">
      <c r="F7" s="3"/>
      <c r="G7" s="3"/>
      <c r="H7" s="3"/>
      <c r="I7" s="3"/>
      <c r="J7" s="3"/>
      <c r="L7" s="47" t="s">
        <v>6</v>
      </c>
      <c r="M7" s="47"/>
      <c r="N7" s="47"/>
      <c r="O7" s="3"/>
      <c r="P7" s="47" t="s">
        <v>7</v>
      </c>
      <c r="Q7" s="47"/>
      <c r="R7" s="47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44" t="s">
        <v>8</v>
      </c>
      <c r="B8" s="44"/>
      <c r="C8" s="44"/>
      <c r="E8" s="44" t="s">
        <v>9</v>
      </c>
      <c r="F8" s="44"/>
      <c r="H8" s="37" t="s">
        <v>10</v>
      </c>
      <c r="J8" s="37" t="s">
        <v>11</v>
      </c>
      <c r="L8" s="19" t="s">
        <v>9</v>
      </c>
      <c r="M8" s="3"/>
      <c r="N8" s="19" t="s">
        <v>10</v>
      </c>
      <c r="P8" s="19" t="s">
        <v>9</v>
      </c>
      <c r="Q8" s="3"/>
      <c r="R8" s="19" t="s">
        <v>12</v>
      </c>
      <c r="T8" s="37" t="s">
        <v>9</v>
      </c>
      <c r="V8" s="37" t="s">
        <v>13</v>
      </c>
      <c r="X8" s="37" t="s">
        <v>10</v>
      </c>
      <c r="Z8" s="37" t="s">
        <v>11</v>
      </c>
      <c r="AB8" s="37" t="s">
        <v>14</v>
      </c>
    </row>
    <row r="9" spans="1:29" ht="21.75" customHeight="1">
      <c r="A9" s="38"/>
      <c r="B9" s="38"/>
      <c r="C9" s="38" t="s">
        <v>15</v>
      </c>
      <c r="D9" s="38"/>
      <c r="E9" s="39"/>
      <c r="F9" s="14">
        <v>53337609</v>
      </c>
      <c r="H9" s="14">
        <v>219375000000</v>
      </c>
      <c r="J9" s="14">
        <v>0</v>
      </c>
      <c r="N9" s="14"/>
      <c r="P9" s="14">
        <v>-4800050</v>
      </c>
      <c r="R9" s="14">
        <v>18080141553</v>
      </c>
      <c r="T9" s="14">
        <v>48537559</v>
      </c>
      <c r="V9" s="40">
        <v>3796</v>
      </c>
      <c r="X9" s="40">
        <v>199632627057</v>
      </c>
      <c r="Z9" s="14">
        <v>182824332487.258</v>
      </c>
      <c r="AB9" s="41">
        <v>5.72</v>
      </c>
    </row>
    <row r="10" spans="1:29" s="24" customFormat="1" ht="18.75">
      <c r="C10" s="25" t="s">
        <v>74</v>
      </c>
      <c r="F10" s="27">
        <v>15455943</v>
      </c>
      <c r="G10" s="26"/>
      <c r="H10" s="27">
        <v>400000000000</v>
      </c>
      <c r="I10" s="26"/>
      <c r="J10" s="27">
        <f>H10</f>
        <v>400000000000</v>
      </c>
      <c r="K10" s="26"/>
      <c r="L10" s="26">
        <v>0</v>
      </c>
      <c r="M10" s="26"/>
      <c r="N10" s="26">
        <v>0</v>
      </c>
      <c r="O10" s="26"/>
      <c r="P10" s="26">
        <v>0</v>
      </c>
      <c r="Q10" s="26"/>
      <c r="R10" s="26">
        <v>0</v>
      </c>
      <c r="S10" s="26"/>
      <c r="T10" s="27">
        <f>F10</f>
        <v>15455943</v>
      </c>
      <c r="U10" s="26"/>
      <c r="V10" s="28">
        <f>X10/T10</f>
        <v>25880.012626858159</v>
      </c>
      <c r="X10" s="27">
        <f t="shared" ref="X10:X13" si="0">H10</f>
        <v>400000000000</v>
      </c>
      <c r="Y10" s="29">
        <f>H10</f>
        <v>400000000000</v>
      </c>
      <c r="Z10" s="27">
        <f t="shared" ref="Z10:Z13" si="1">X10</f>
        <v>400000000000</v>
      </c>
      <c r="AA10" s="30" t="e">
        <f>#REF!/AC10</f>
        <v>#REF!</v>
      </c>
      <c r="AB10" s="30">
        <f>Z10/AC10</f>
        <v>0.12516183090436506</v>
      </c>
      <c r="AC10" s="31">
        <v>3195862485470</v>
      </c>
    </row>
    <row r="11" spans="1:29" s="24" customFormat="1" ht="18.75">
      <c r="C11" s="25" t="s">
        <v>75</v>
      </c>
      <c r="F11" s="27">
        <v>1357358</v>
      </c>
      <c r="G11" s="26"/>
      <c r="H11" s="27">
        <v>420000000000</v>
      </c>
      <c r="I11" s="26"/>
      <c r="J11" s="27">
        <f>H11</f>
        <v>420000000000</v>
      </c>
      <c r="K11" s="26"/>
      <c r="L11" s="26">
        <v>0</v>
      </c>
      <c r="M11" s="26"/>
      <c r="N11" s="26">
        <v>0</v>
      </c>
      <c r="O11" s="26"/>
      <c r="P11" s="26">
        <v>0</v>
      </c>
      <c r="Q11" s="26"/>
      <c r="R11" s="26">
        <v>0</v>
      </c>
      <c r="S11" s="26"/>
      <c r="T11" s="27">
        <f>F11</f>
        <v>1357358</v>
      </c>
      <c r="U11" s="26"/>
      <c r="V11" s="28">
        <f>X11/T11</f>
        <v>309424.63226355903</v>
      </c>
      <c r="X11" s="27">
        <f t="shared" si="0"/>
        <v>420000000000</v>
      </c>
      <c r="Y11" s="29">
        <f>H11</f>
        <v>420000000000</v>
      </c>
      <c r="Z11" s="27">
        <f t="shared" si="1"/>
        <v>420000000000</v>
      </c>
      <c r="AA11" s="30" t="e">
        <f>#REF!/AC11</f>
        <v>#REF!</v>
      </c>
      <c r="AB11" s="30">
        <f>Z11/AC11</f>
        <v>0.13141992244958331</v>
      </c>
      <c r="AC11" s="31">
        <v>3195862485470</v>
      </c>
    </row>
    <row r="12" spans="1:29" s="24" customFormat="1" ht="18.75">
      <c r="C12" s="32" t="s">
        <v>76</v>
      </c>
      <c r="D12" s="33"/>
      <c r="E12" s="33"/>
      <c r="F12" s="34">
        <v>9607840</v>
      </c>
      <c r="G12" s="35"/>
      <c r="H12" s="34">
        <v>400000000000</v>
      </c>
      <c r="I12" s="35"/>
      <c r="J12" s="34">
        <f>H12</f>
        <v>400000000000</v>
      </c>
      <c r="K12" s="26"/>
      <c r="L12" s="26">
        <v>0</v>
      </c>
      <c r="M12" s="26"/>
      <c r="N12" s="26">
        <v>0</v>
      </c>
      <c r="O12" s="26"/>
      <c r="P12" s="26">
        <v>0</v>
      </c>
      <c r="Q12" s="26"/>
      <c r="R12" s="26">
        <v>0</v>
      </c>
      <c r="S12" s="26"/>
      <c r="T12" s="27">
        <f>F12</f>
        <v>9607840</v>
      </c>
      <c r="U12" s="26"/>
      <c r="V12" s="28">
        <f>X12/T12</f>
        <v>41632.666655564622</v>
      </c>
      <c r="X12" s="27">
        <f>H12</f>
        <v>400000000000</v>
      </c>
      <c r="Y12" s="29"/>
      <c r="Z12" s="27">
        <f t="shared" si="1"/>
        <v>400000000000</v>
      </c>
      <c r="AA12" s="30"/>
      <c r="AB12" s="30">
        <f>Z12/AC12</f>
        <v>0.12516183090436506</v>
      </c>
      <c r="AC12" s="31">
        <v>3195862485470</v>
      </c>
    </row>
    <row r="13" spans="1:29" s="24" customFormat="1" ht="18.75">
      <c r="C13" s="25" t="s">
        <v>77</v>
      </c>
      <c r="F13" s="34">
        <v>4719514</v>
      </c>
      <c r="G13" s="26"/>
      <c r="H13" s="27">
        <v>135000000000</v>
      </c>
      <c r="I13" s="26"/>
      <c r="J13" s="27">
        <f t="shared" ref="J13" si="2">H13</f>
        <v>135000000000</v>
      </c>
      <c r="K13" s="26"/>
      <c r="L13" s="26">
        <v>0</v>
      </c>
      <c r="M13" s="26"/>
      <c r="N13" s="26">
        <v>0</v>
      </c>
      <c r="O13" s="26"/>
      <c r="P13" s="26">
        <v>0</v>
      </c>
      <c r="Q13" s="26"/>
      <c r="R13" s="26">
        <v>0</v>
      </c>
      <c r="S13" s="26"/>
      <c r="T13" s="36">
        <f>F13</f>
        <v>4719514</v>
      </c>
      <c r="U13" s="26"/>
      <c r="V13" s="28">
        <f>X13/T13</f>
        <v>28604.640223548442</v>
      </c>
      <c r="X13" s="27">
        <f t="shared" si="0"/>
        <v>135000000000</v>
      </c>
      <c r="Y13" s="29">
        <f>H13</f>
        <v>135000000000</v>
      </c>
      <c r="Z13" s="27">
        <f t="shared" si="1"/>
        <v>135000000000</v>
      </c>
      <c r="AA13" s="30" t="e">
        <f>#REF!/AC13</f>
        <v>#REF!</v>
      </c>
      <c r="AB13" s="30">
        <f>Z13/AC13</f>
        <v>4.2242117930223207E-2</v>
      </c>
      <c r="AC13" s="31">
        <v>3195862485470</v>
      </c>
    </row>
    <row r="14" spans="1:29" ht="21.75" customHeight="1" thickBot="1">
      <c r="A14" s="45" t="s">
        <v>16</v>
      </c>
      <c r="B14" s="45"/>
      <c r="C14" s="45"/>
      <c r="D14" s="45"/>
      <c r="F14" s="9">
        <f>SUM(F9:F13)</f>
        <v>84478264</v>
      </c>
      <c r="G14" s="14">
        <f t="shared" ref="G14:I14" si="3">SUM(G9:G13)</f>
        <v>0</v>
      </c>
      <c r="H14" s="9">
        <f t="shared" si="3"/>
        <v>1574375000000</v>
      </c>
      <c r="I14" s="14">
        <f t="shared" si="3"/>
        <v>0</v>
      </c>
      <c r="J14" s="9">
        <f>SUM(J9:J13)</f>
        <v>1355000000000</v>
      </c>
      <c r="L14" s="9">
        <v>53337609</v>
      </c>
      <c r="N14" s="9">
        <v>219374998942.96399</v>
      </c>
      <c r="P14" s="9">
        <v>-4800050</v>
      </c>
      <c r="R14" s="9">
        <v>18080141553</v>
      </c>
      <c r="T14" s="9">
        <f>SUM(T9:T13)</f>
        <v>79678214</v>
      </c>
      <c r="V14" s="9">
        <f>SUM(V9:V13)</f>
        <v>409337.95176953025</v>
      </c>
      <c r="X14" s="9">
        <f>SUM(X9:X13)</f>
        <v>1554632627057</v>
      </c>
      <c r="Z14" s="9">
        <f>SUM(Z9:Z13)</f>
        <v>1537824332487.2581</v>
      </c>
      <c r="AB14" s="10">
        <f>SUM(AB9:AB13)</f>
        <v>6.1439857021885365</v>
      </c>
    </row>
    <row r="15" spans="1:29" ht="13.5" thickTop="1"/>
  </sheetData>
  <mergeCells count="14">
    <mergeCell ref="T6:AB6"/>
    <mergeCell ref="L7:N7"/>
    <mergeCell ref="P7:R7"/>
    <mergeCell ref="A1:AB1"/>
    <mergeCell ref="A2:AB2"/>
    <mergeCell ref="A3:AB3"/>
    <mergeCell ref="B4:AB4"/>
    <mergeCell ref="A5:B5"/>
    <mergeCell ref="C5:AB5"/>
    <mergeCell ref="A8:C8"/>
    <mergeCell ref="E8:F8"/>
    <mergeCell ref="A14:D14"/>
    <mergeCell ref="F6:J6"/>
    <mergeCell ref="L6:R6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3"/>
  <sheetViews>
    <sheetView rightToLeft="1" view="pageBreakPreview" zoomScale="60" zoomScaleNormal="100" workbookViewId="0">
      <selection sqref="A1:L1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8.7109375" customWidth="1"/>
    <col min="5" max="5" width="1.28515625" customWidth="1"/>
    <col min="6" max="6" width="17" customWidth="1"/>
    <col min="7" max="7" width="1.28515625" customWidth="1"/>
    <col min="8" max="8" width="16.42578125" customWidth="1"/>
    <col min="9" max="9" width="1.28515625" customWidth="1"/>
    <col min="10" max="10" width="20.42578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.7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4.45" customHeight="1"/>
    <row r="5" spans="1:12" ht="14.45" customHeight="1">
      <c r="A5" s="1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>
      <c r="D6" s="2" t="s">
        <v>3</v>
      </c>
      <c r="F6" s="46" t="s">
        <v>4</v>
      </c>
      <c r="G6" s="46"/>
      <c r="H6" s="46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6" t="s">
        <v>17</v>
      </c>
      <c r="B8" s="46"/>
      <c r="D8" s="2" t="s">
        <v>18</v>
      </c>
      <c r="F8" s="2" t="s">
        <v>19</v>
      </c>
      <c r="H8" s="2" t="s">
        <v>20</v>
      </c>
      <c r="J8" s="2" t="s">
        <v>18</v>
      </c>
      <c r="L8" s="2" t="s">
        <v>14</v>
      </c>
    </row>
    <row r="9" spans="1:12" ht="21.75" customHeight="1">
      <c r="A9" s="52" t="s">
        <v>21</v>
      </c>
      <c r="B9" s="52"/>
      <c r="D9" s="6">
        <v>21851786317</v>
      </c>
      <c r="F9" s="6">
        <v>4162394739</v>
      </c>
      <c r="H9" s="6">
        <v>0</v>
      </c>
      <c r="J9" s="6">
        <v>26014181056</v>
      </c>
      <c r="L9" s="12" t="s">
        <v>22</v>
      </c>
    </row>
    <row r="10" spans="1:12" ht="21.75" customHeight="1">
      <c r="A10" s="50" t="s">
        <v>23</v>
      </c>
      <c r="B10" s="50"/>
      <c r="D10" s="14">
        <v>1717234367</v>
      </c>
      <c r="F10" s="14">
        <v>7057127</v>
      </c>
      <c r="H10" s="14">
        <v>0</v>
      </c>
      <c r="J10" s="14">
        <v>1724291494</v>
      </c>
      <c r="L10" s="15" t="s">
        <v>24</v>
      </c>
    </row>
    <row r="11" spans="1:12" ht="21.75" customHeight="1">
      <c r="A11" s="50" t="s">
        <v>25</v>
      </c>
      <c r="B11" s="50"/>
      <c r="D11" s="14">
        <v>24973539162</v>
      </c>
      <c r="F11" s="14">
        <v>27333088431</v>
      </c>
      <c r="H11" s="14">
        <v>0</v>
      </c>
      <c r="J11" s="14">
        <v>52306627593</v>
      </c>
      <c r="L11" s="15" t="s">
        <v>26</v>
      </c>
    </row>
    <row r="12" spans="1:12" ht="21.75" customHeight="1">
      <c r="A12" s="50" t="s">
        <v>27</v>
      </c>
      <c r="B12" s="50"/>
      <c r="D12" s="14">
        <v>174840000000</v>
      </c>
      <c r="F12" s="14">
        <v>4368604930</v>
      </c>
      <c r="H12" s="14">
        <v>4368604930</v>
      </c>
      <c r="J12" s="14">
        <v>174840000000</v>
      </c>
      <c r="L12" s="15" t="s">
        <v>28</v>
      </c>
    </row>
    <row r="13" spans="1:12" ht="21.75" customHeight="1">
      <c r="A13" s="50" t="s">
        <v>27</v>
      </c>
      <c r="B13" s="50"/>
      <c r="D13" s="14">
        <v>338300000000</v>
      </c>
      <c r="F13" s="14">
        <v>8452865752</v>
      </c>
      <c r="H13" s="14">
        <v>8452865752</v>
      </c>
      <c r="J13" s="14">
        <v>338300000000</v>
      </c>
      <c r="L13" s="15" t="s">
        <v>29</v>
      </c>
    </row>
    <row r="14" spans="1:12" ht="21.75" customHeight="1">
      <c r="A14" s="50" t="s">
        <v>27</v>
      </c>
      <c r="B14" s="50"/>
      <c r="D14" s="14">
        <v>62814000000</v>
      </c>
      <c r="F14" s="14">
        <v>1569489534</v>
      </c>
      <c r="H14" s="14">
        <v>1569489534</v>
      </c>
      <c r="J14" s="14">
        <v>62814000000</v>
      </c>
      <c r="L14" s="15" t="s">
        <v>30</v>
      </c>
    </row>
    <row r="15" spans="1:12" ht="21.75" customHeight="1">
      <c r="A15" s="50" t="s">
        <v>31</v>
      </c>
      <c r="B15" s="50"/>
      <c r="D15" s="14">
        <v>165880000000</v>
      </c>
      <c r="F15" s="14">
        <v>4090191780</v>
      </c>
      <c r="H15" s="14">
        <v>4090191780</v>
      </c>
      <c r="J15" s="14">
        <v>165880000000</v>
      </c>
      <c r="L15" s="15" t="s">
        <v>32</v>
      </c>
    </row>
    <row r="16" spans="1:12" ht="21.75" customHeight="1">
      <c r="A16" s="50" t="s">
        <v>27</v>
      </c>
      <c r="B16" s="50"/>
      <c r="D16" s="14">
        <v>179640000000</v>
      </c>
      <c r="F16" s="14">
        <v>4488539178</v>
      </c>
      <c r="H16" s="14">
        <v>4488539178</v>
      </c>
      <c r="J16" s="14">
        <v>179640000000</v>
      </c>
      <c r="L16" s="15" t="s">
        <v>33</v>
      </c>
    </row>
    <row r="17" spans="1:12" ht="21.75" customHeight="1">
      <c r="A17" s="50" t="s">
        <v>27</v>
      </c>
      <c r="B17" s="50"/>
      <c r="D17" s="14">
        <v>185250000000</v>
      </c>
      <c r="F17" s="14">
        <v>4263287670</v>
      </c>
      <c r="H17" s="14">
        <v>4263287670</v>
      </c>
      <c r="J17" s="14">
        <v>185250000000</v>
      </c>
      <c r="L17" s="15" t="s">
        <v>34</v>
      </c>
    </row>
    <row r="18" spans="1:12" ht="21.75" customHeight="1">
      <c r="A18" s="50" t="s">
        <v>27</v>
      </c>
      <c r="B18" s="50"/>
      <c r="D18" s="14">
        <v>100150000000</v>
      </c>
      <c r="F18" s="14">
        <v>2304821916</v>
      </c>
      <c r="H18" s="14">
        <v>2304821916</v>
      </c>
      <c r="J18" s="14">
        <v>100150000000</v>
      </c>
      <c r="L18" s="15" t="s">
        <v>35</v>
      </c>
    </row>
    <row r="19" spans="1:12" ht="21.75" customHeight="1">
      <c r="A19" s="50" t="s">
        <v>36</v>
      </c>
      <c r="B19" s="50"/>
      <c r="D19" s="14">
        <v>1315924</v>
      </c>
      <c r="F19" s="14">
        <v>5385</v>
      </c>
      <c r="H19" s="14">
        <v>0</v>
      </c>
      <c r="J19" s="14">
        <v>1321309</v>
      </c>
      <c r="L19" s="15" t="s">
        <v>37</v>
      </c>
    </row>
    <row r="20" spans="1:12" ht="21.75" customHeight="1">
      <c r="A20" s="50" t="s">
        <v>38</v>
      </c>
      <c r="B20" s="50"/>
      <c r="D20" s="14">
        <v>5326014767</v>
      </c>
      <c r="F20" s="14">
        <v>6221605068</v>
      </c>
      <c r="H20" s="14">
        <v>0</v>
      </c>
      <c r="J20" s="14">
        <v>11547619835</v>
      </c>
      <c r="L20" s="15" t="s">
        <v>39</v>
      </c>
    </row>
    <row r="21" spans="1:12" ht="21.75" customHeight="1">
      <c r="A21" s="50" t="s">
        <v>40</v>
      </c>
      <c r="B21" s="50"/>
      <c r="D21" s="14">
        <v>215250000000</v>
      </c>
      <c r="F21" s="14">
        <v>6221605068</v>
      </c>
      <c r="H21" s="14">
        <v>6221605068</v>
      </c>
      <c r="J21" s="14">
        <v>215250000000</v>
      </c>
      <c r="L21" s="15" t="s">
        <v>41</v>
      </c>
    </row>
    <row r="22" spans="1:12" ht="21.75" customHeight="1">
      <c r="A22" s="51" t="s">
        <v>27</v>
      </c>
      <c r="B22" s="51"/>
      <c r="D22" s="17">
        <v>74000000000</v>
      </c>
      <c r="F22" s="17">
        <v>1885479451</v>
      </c>
      <c r="H22" s="17">
        <v>1885479451</v>
      </c>
      <c r="J22" s="17">
        <v>74000000000</v>
      </c>
      <c r="L22" s="18" t="s">
        <v>42</v>
      </c>
    </row>
    <row r="23" spans="1:12" ht="21.75" customHeight="1">
      <c r="A23" s="45" t="s">
        <v>16</v>
      </c>
      <c r="B23" s="45"/>
      <c r="D23" s="9">
        <v>1549993890537</v>
      </c>
      <c r="F23" s="9">
        <v>75369036029</v>
      </c>
      <c r="H23" s="9">
        <v>37644885279</v>
      </c>
      <c r="J23" s="9">
        <v>1587718041287</v>
      </c>
      <c r="L23" s="10">
        <v>0</v>
      </c>
    </row>
  </sheetData>
  <mergeCells count="21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rightToLeft="1" view="pageBreakPreview" zoomScale="60" zoomScaleNormal="100" workbookViewId="0">
      <selection sqref="A1:J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/>
    <row r="5" spans="1:10" ht="29.1" customHeight="1">
      <c r="A5" s="1"/>
      <c r="B5" s="49"/>
      <c r="C5" s="49"/>
      <c r="D5" s="49"/>
      <c r="E5" s="49"/>
      <c r="F5" s="49"/>
      <c r="G5" s="49"/>
      <c r="H5" s="49"/>
      <c r="I5" s="49"/>
      <c r="J5" s="49"/>
    </row>
    <row r="6" spans="1:10" ht="14.45" customHeight="1"/>
    <row r="7" spans="1:10" ht="14.45" customHeight="1">
      <c r="A7" s="46" t="s">
        <v>44</v>
      </c>
      <c r="B7" s="46"/>
      <c r="D7" s="2" t="s">
        <v>45</v>
      </c>
      <c r="F7" s="2" t="s">
        <v>18</v>
      </c>
      <c r="H7" s="2" t="s">
        <v>46</v>
      </c>
      <c r="J7" s="2" t="s">
        <v>47</v>
      </c>
    </row>
    <row r="8" spans="1:10" ht="21.75" customHeight="1">
      <c r="A8" s="52" t="s">
        <v>48</v>
      </c>
      <c r="B8" s="52"/>
      <c r="D8" s="11" t="s">
        <v>49</v>
      </c>
      <c r="F8" s="6">
        <v>-18470525959</v>
      </c>
      <c r="H8" s="12">
        <v>-97.03</v>
      </c>
      <c r="J8" s="12">
        <v>-0.57999999999999996</v>
      </c>
    </row>
    <row r="9" spans="1:10" ht="21.75" customHeight="1">
      <c r="A9" s="50" t="s">
        <v>50</v>
      </c>
      <c r="B9" s="50"/>
      <c r="D9" s="13" t="s">
        <v>51</v>
      </c>
      <c r="F9" s="14">
        <v>0</v>
      </c>
      <c r="H9" s="15">
        <v>0</v>
      </c>
      <c r="J9" s="15">
        <v>0</v>
      </c>
    </row>
    <row r="10" spans="1:10" ht="21.75" customHeight="1">
      <c r="A10" s="50" t="s">
        <v>52</v>
      </c>
      <c r="B10" s="50"/>
      <c r="D10" s="13" t="s">
        <v>53</v>
      </c>
      <c r="F10" s="14">
        <v>0</v>
      </c>
      <c r="H10" s="15">
        <v>0</v>
      </c>
      <c r="J10" s="15">
        <v>0</v>
      </c>
    </row>
    <row r="11" spans="1:10" ht="21.75" customHeight="1">
      <c r="A11" s="50" t="s">
        <v>54</v>
      </c>
      <c r="B11" s="50"/>
      <c r="D11" s="13" t="s">
        <v>55</v>
      </c>
      <c r="F11" s="14">
        <v>37364780589</v>
      </c>
      <c r="H11" s="15">
        <v>196.29</v>
      </c>
      <c r="J11" s="15">
        <v>1.17</v>
      </c>
    </row>
    <row r="12" spans="1:10" ht="21.75" customHeight="1">
      <c r="A12" s="51" t="s">
        <v>56</v>
      </c>
      <c r="B12" s="51"/>
      <c r="D12" s="16" t="s">
        <v>57</v>
      </c>
      <c r="F12" s="17">
        <v>25933563311</v>
      </c>
      <c r="H12" s="18">
        <v>136.24</v>
      </c>
      <c r="J12" s="18">
        <v>0.81</v>
      </c>
    </row>
    <row r="13" spans="1:10" ht="21.75" customHeight="1">
      <c r="A13" s="45" t="s">
        <v>16</v>
      </c>
      <c r="B13" s="45"/>
      <c r="D13" s="9"/>
      <c r="F13" s="9">
        <v>44827817941</v>
      </c>
      <c r="H13" s="10">
        <v>235.5</v>
      </c>
      <c r="J13" s="10">
        <v>1.4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rightToLeft="1" view="pageBreakPreview" zoomScale="60" zoomScaleNormal="100" workbookViewId="0">
      <selection sqref="A1:H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>
      <c r="A1" s="48" t="s">
        <v>0</v>
      </c>
      <c r="B1" s="48"/>
      <c r="C1" s="48"/>
      <c r="D1" s="48"/>
      <c r="E1" s="48"/>
      <c r="F1" s="48"/>
      <c r="G1" s="48"/>
      <c r="H1" s="48"/>
    </row>
    <row r="2" spans="1:8" ht="21.75" customHeight="1">
      <c r="A2" s="48" t="s">
        <v>43</v>
      </c>
      <c r="B2" s="48"/>
      <c r="C2" s="48"/>
      <c r="D2" s="48"/>
      <c r="E2" s="48"/>
      <c r="F2" s="48"/>
      <c r="G2" s="48"/>
      <c r="H2" s="48"/>
    </row>
    <row r="3" spans="1:8" ht="21.75" customHeight="1">
      <c r="A3" s="48" t="s">
        <v>2</v>
      </c>
      <c r="B3" s="48"/>
      <c r="C3" s="48"/>
      <c r="D3" s="48"/>
      <c r="E3" s="48"/>
      <c r="F3" s="48"/>
      <c r="G3" s="48"/>
      <c r="H3" s="48"/>
    </row>
    <row r="4" spans="1:8" ht="14.45" customHeight="1"/>
    <row r="5" spans="1:8" ht="14.45" customHeight="1">
      <c r="A5" s="1"/>
      <c r="B5" s="49"/>
      <c r="C5" s="49"/>
      <c r="D5" s="49"/>
      <c r="E5" s="49"/>
      <c r="F5" s="49"/>
      <c r="G5" s="49"/>
      <c r="H5" s="49"/>
    </row>
    <row r="6" spans="1:8" ht="14.45" customHeight="1">
      <c r="D6" s="46" t="s">
        <v>58</v>
      </c>
      <c r="E6" s="46"/>
      <c r="G6" s="46" t="s">
        <v>59</v>
      </c>
      <c r="H6" s="46"/>
    </row>
    <row r="7" spans="1:8" ht="36.4" customHeight="1">
      <c r="A7" s="46" t="s">
        <v>60</v>
      </c>
      <c r="B7" s="46"/>
      <c r="D7" s="20" t="s">
        <v>61</v>
      </c>
      <c r="E7" s="3"/>
      <c r="G7" s="20" t="s">
        <v>61</v>
      </c>
      <c r="H7" s="3"/>
    </row>
    <row r="8" spans="1:8" ht="21.75" customHeight="1">
      <c r="A8" s="52" t="s">
        <v>21</v>
      </c>
      <c r="B8" s="52"/>
      <c r="D8" s="6">
        <v>72202959</v>
      </c>
      <c r="G8" s="6">
        <v>293979301</v>
      </c>
    </row>
    <row r="9" spans="1:8" ht="21.75" customHeight="1">
      <c r="A9" s="50" t="s">
        <v>23</v>
      </c>
      <c r="B9" s="50"/>
      <c r="D9" s="14">
        <v>7057127</v>
      </c>
      <c r="G9" s="14">
        <v>115820783</v>
      </c>
    </row>
    <row r="10" spans="1:8" ht="21.75" customHeight="1">
      <c r="A10" s="50" t="s">
        <v>27</v>
      </c>
      <c r="B10" s="50"/>
      <c r="D10" s="14">
        <v>4490753400</v>
      </c>
      <c r="G10" s="14">
        <v>36201239006</v>
      </c>
    </row>
    <row r="11" spans="1:8" ht="21.75" customHeight="1">
      <c r="A11" s="50" t="s">
        <v>27</v>
      </c>
      <c r="B11" s="50"/>
      <c r="D11" s="14">
        <v>8689212300</v>
      </c>
      <c r="G11" s="14">
        <v>71175608401</v>
      </c>
    </row>
    <row r="12" spans="1:8" ht="21.75" customHeight="1">
      <c r="A12" s="50" t="s">
        <v>27</v>
      </c>
      <c r="B12" s="50"/>
      <c r="D12" s="14">
        <v>1613373270</v>
      </c>
      <c r="G12" s="14">
        <v>13008652135</v>
      </c>
    </row>
    <row r="13" spans="1:8" ht="21.75" customHeight="1">
      <c r="A13" s="50" t="s">
        <v>31</v>
      </c>
      <c r="B13" s="50"/>
      <c r="D13" s="14">
        <v>4090191780</v>
      </c>
      <c r="G13" s="14">
        <v>33542552700</v>
      </c>
    </row>
    <row r="14" spans="1:8" ht="21.75" customHeight="1">
      <c r="A14" s="50" t="s">
        <v>27</v>
      </c>
      <c r="B14" s="50"/>
      <c r="D14" s="14">
        <v>4488539178</v>
      </c>
      <c r="G14" s="14">
        <v>36808845154</v>
      </c>
    </row>
    <row r="15" spans="1:8" ht="21.75" customHeight="1">
      <c r="A15" s="50" t="s">
        <v>27</v>
      </c>
      <c r="B15" s="50"/>
      <c r="D15" s="14">
        <v>4263287670</v>
      </c>
      <c r="G15" s="14">
        <v>35457860266</v>
      </c>
    </row>
    <row r="16" spans="1:8" ht="21.75" customHeight="1">
      <c r="A16" s="50" t="s">
        <v>27</v>
      </c>
      <c r="B16" s="50"/>
      <c r="D16" s="14">
        <v>2304821916</v>
      </c>
      <c r="G16" s="14">
        <v>26900363000</v>
      </c>
    </row>
    <row r="17" spans="1:7" ht="21.75" customHeight="1">
      <c r="A17" s="50" t="s">
        <v>27</v>
      </c>
      <c r="B17" s="50"/>
      <c r="D17" s="14">
        <v>0</v>
      </c>
      <c r="G17" s="14">
        <v>1507550683</v>
      </c>
    </row>
    <row r="18" spans="1:7" ht="21.75" customHeight="1">
      <c r="A18" s="50" t="s">
        <v>36</v>
      </c>
      <c r="B18" s="50"/>
      <c r="D18" s="14">
        <v>5385</v>
      </c>
      <c r="G18" s="14">
        <v>21584735</v>
      </c>
    </row>
    <row r="19" spans="1:7" ht="21.75" customHeight="1">
      <c r="A19" s="50" t="s">
        <v>62</v>
      </c>
      <c r="B19" s="50"/>
      <c r="D19" s="14">
        <v>0</v>
      </c>
      <c r="G19" s="14">
        <v>15236716574</v>
      </c>
    </row>
    <row r="20" spans="1:7" ht="21.75" customHeight="1">
      <c r="A20" s="50" t="s">
        <v>40</v>
      </c>
      <c r="B20" s="50"/>
      <c r="D20" s="14">
        <v>5395993140</v>
      </c>
      <c r="G20" s="14">
        <v>13310116412</v>
      </c>
    </row>
    <row r="21" spans="1:7" ht="21.75" customHeight="1">
      <c r="A21" s="51" t="s">
        <v>27</v>
      </c>
      <c r="B21" s="51"/>
      <c r="D21" s="17">
        <v>1949342464</v>
      </c>
      <c r="G21" s="17">
        <v>3737506828</v>
      </c>
    </row>
    <row r="22" spans="1:7" ht="21.75" customHeight="1">
      <c r="A22" s="45" t="s">
        <v>16</v>
      </c>
      <c r="B22" s="45"/>
      <c r="D22" s="9">
        <v>37364780589</v>
      </c>
      <c r="G22" s="9">
        <v>287318395978</v>
      </c>
    </row>
  </sheetData>
  <mergeCells count="22">
    <mergeCell ref="A1:H1"/>
    <mergeCell ref="A2:H2"/>
    <mergeCell ref="A3:H3"/>
    <mergeCell ref="B5:H5"/>
    <mergeCell ref="D6:E6"/>
    <mergeCell ref="G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rightToLeft="1" view="pageBreakPreview" zoomScale="60" zoomScaleNormal="100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8" t="s">
        <v>0</v>
      </c>
      <c r="B1" s="48"/>
      <c r="C1" s="48"/>
      <c r="D1" s="48"/>
      <c r="E1" s="48"/>
      <c r="F1" s="48"/>
    </row>
    <row r="2" spans="1:6" ht="21.75" customHeight="1">
      <c r="A2" s="48" t="s">
        <v>43</v>
      </c>
      <c r="B2" s="48"/>
      <c r="C2" s="48"/>
      <c r="D2" s="48"/>
      <c r="E2" s="48"/>
      <c r="F2" s="48"/>
    </row>
    <row r="3" spans="1:6" ht="21.75" customHeight="1">
      <c r="A3" s="48" t="s">
        <v>2</v>
      </c>
      <c r="B3" s="48"/>
      <c r="C3" s="48"/>
      <c r="D3" s="48"/>
      <c r="E3" s="48"/>
      <c r="F3" s="48"/>
    </row>
    <row r="4" spans="1:6" ht="14.45" customHeight="1"/>
    <row r="5" spans="1:6" ht="29.1" customHeight="1">
      <c r="A5" s="1"/>
      <c r="B5" s="49"/>
      <c r="C5" s="49"/>
      <c r="D5" s="49"/>
      <c r="E5" s="49"/>
      <c r="F5" s="49"/>
    </row>
    <row r="6" spans="1:6" ht="14.45" customHeight="1">
      <c r="D6" s="2" t="s">
        <v>58</v>
      </c>
      <c r="F6" s="2" t="s">
        <v>5</v>
      </c>
    </row>
    <row r="7" spans="1:6" ht="14.45" customHeight="1">
      <c r="A7" s="46" t="s">
        <v>56</v>
      </c>
      <c r="B7" s="46"/>
      <c r="D7" s="4" t="s">
        <v>18</v>
      </c>
      <c r="F7" s="4" t="s">
        <v>18</v>
      </c>
    </row>
    <row r="8" spans="1:6" ht="21.75" customHeight="1">
      <c r="A8" s="52" t="s">
        <v>56</v>
      </c>
      <c r="B8" s="52"/>
      <c r="D8" s="6">
        <v>0</v>
      </c>
      <c r="F8" s="6">
        <v>25781078639</v>
      </c>
    </row>
    <row r="9" spans="1:6" ht="21.75" customHeight="1">
      <c r="A9" s="50" t="s">
        <v>63</v>
      </c>
      <c r="B9" s="50"/>
      <c r="D9" s="14">
        <v>0</v>
      </c>
      <c r="F9" s="14">
        <v>152484672</v>
      </c>
    </row>
    <row r="10" spans="1:6" ht="21.75" customHeight="1">
      <c r="A10" s="51" t="s">
        <v>64</v>
      </c>
      <c r="B10" s="51"/>
      <c r="D10" s="17">
        <v>0</v>
      </c>
      <c r="F10" s="17">
        <v>0</v>
      </c>
    </row>
    <row r="11" spans="1:6" ht="21.75" customHeight="1">
      <c r="A11" s="45" t="s">
        <v>16</v>
      </c>
      <c r="B11" s="45"/>
      <c r="D11" s="9">
        <v>0</v>
      </c>
      <c r="F11" s="9">
        <v>25933563311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2"/>
  <sheetViews>
    <sheetView rightToLeft="1" view="pageBreakPreview" zoomScale="60" zoomScaleNormal="100" workbookViewId="0">
      <selection sqref="A1:M1"/>
    </sheetView>
  </sheetViews>
  <sheetFormatPr defaultRowHeight="12.75"/>
  <cols>
    <col min="1" max="1" width="39" customWidth="1"/>
    <col min="2" max="2" width="1.28515625" customWidth="1"/>
    <col min="3" max="3" width="17.140625" customWidth="1"/>
    <col min="4" max="4" width="1.28515625" customWidth="1"/>
    <col min="5" max="5" width="14" customWidth="1"/>
    <col min="6" max="6" width="1.28515625" customWidth="1"/>
    <col min="7" max="7" width="15.5703125" customWidth="1"/>
    <col min="8" max="8" width="1.28515625" customWidth="1"/>
    <col min="9" max="9" width="18.85546875" customWidth="1"/>
    <col min="10" max="10" width="1.28515625" customWidth="1"/>
    <col min="11" max="11" width="12.5703125" customWidth="1"/>
    <col min="12" max="12" width="1.28515625" customWidth="1"/>
    <col min="13" max="13" width="18.85546875" customWidth="1"/>
    <col min="14" max="14" width="0.28515625" customWidth="1"/>
  </cols>
  <sheetData>
    <row r="1" spans="1:13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/>
    <row r="5" spans="1:13" ht="14.4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>
      <c r="A6" s="46" t="s">
        <v>44</v>
      </c>
      <c r="C6" s="46" t="s">
        <v>58</v>
      </c>
      <c r="D6" s="46"/>
      <c r="E6" s="46"/>
      <c r="F6" s="46"/>
      <c r="G6" s="46"/>
      <c r="I6" s="46" t="s">
        <v>59</v>
      </c>
      <c r="J6" s="46"/>
      <c r="K6" s="46"/>
      <c r="L6" s="46"/>
      <c r="M6" s="46"/>
    </row>
    <row r="7" spans="1:13" ht="29.1" customHeight="1">
      <c r="A7" s="46"/>
      <c r="C7" s="20" t="s">
        <v>66</v>
      </c>
      <c r="D7" s="3"/>
      <c r="E7" s="20" t="s">
        <v>65</v>
      </c>
      <c r="F7" s="3"/>
      <c r="G7" s="20" t="s">
        <v>67</v>
      </c>
      <c r="I7" s="20" t="s">
        <v>66</v>
      </c>
      <c r="J7" s="3"/>
      <c r="K7" s="20" t="s">
        <v>65</v>
      </c>
      <c r="L7" s="3"/>
      <c r="M7" s="20" t="s">
        <v>67</v>
      </c>
    </row>
    <row r="8" spans="1:13" ht="21.75" customHeight="1">
      <c r="A8" s="11" t="s">
        <v>21</v>
      </c>
      <c r="C8" s="6">
        <v>72202959</v>
      </c>
      <c r="E8" s="6">
        <v>0</v>
      </c>
      <c r="G8" s="6">
        <v>72202959</v>
      </c>
      <c r="I8" s="6">
        <v>293979301</v>
      </c>
      <c r="K8" s="6">
        <v>0</v>
      </c>
      <c r="M8" s="6">
        <v>293979301</v>
      </c>
    </row>
    <row r="9" spans="1:13" ht="21.75" customHeight="1">
      <c r="A9" s="13" t="s">
        <v>23</v>
      </c>
      <c r="C9" s="14">
        <v>7057127</v>
      </c>
      <c r="E9" s="14">
        <v>0</v>
      </c>
      <c r="G9" s="14">
        <v>7057127</v>
      </c>
      <c r="I9" s="14">
        <v>115820783</v>
      </c>
      <c r="K9" s="14">
        <v>0</v>
      </c>
      <c r="M9" s="14">
        <v>115820783</v>
      </c>
    </row>
    <row r="10" spans="1:13" ht="21.75" customHeight="1">
      <c r="A10" s="13" t="s">
        <v>27</v>
      </c>
      <c r="C10" s="14">
        <v>4490753400</v>
      </c>
      <c r="E10" s="14">
        <v>2157374</v>
      </c>
      <c r="G10" s="14">
        <v>4488596026</v>
      </c>
      <c r="I10" s="14">
        <v>36201239006</v>
      </c>
      <c r="K10" s="14">
        <v>41010506</v>
      </c>
      <c r="M10" s="14">
        <v>36160228500</v>
      </c>
    </row>
    <row r="11" spans="1:13" ht="21.75" customHeight="1">
      <c r="A11" s="13" t="s">
        <v>27</v>
      </c>
      <c r="C11" s="14">
        <v>8689212300</v>
      </c>
      <c r="E11" s="14">
        <v>5146575</v>
      </c>
      <c r="G11" s="14">
        <v>8684065725</v>
      </c>
      <c r="I11" s="14">
        <v>71175608401</v>
      </c>
      <c r="K11" s="14">
        <v>60611606</v>
      </c>
      <c r="M11" s="14">
        <v>71114996795</v>
      </c>
    </row>
    <row r="12" spans="1:13" ht="21.75" customHeight="1">
      <c r="A12" s="13" t="s">
        <v>27</v>
      </c>
      <c r="C12" s="14">
        <v>1613373270</v>
      </c>
      <c r="E12" s="14">
        <v>75015</v>
      </c>
      <c r="G12" s="14">
        <v>1613298255</v>
      </c>
      <c r="I12" s="14">
        <v>13008652135</v>
      </c>
      <c r="K12" s="14">
        <v>5668336</v>
      </c>
      <c r="M12" s="14">
        <v>13002983799</v>
      </c>
    </row>
    <row r="13" spans="1:13" ht="21.75" customHeight="1">
      <c r="A13" s="13" t="s">
        <v>31</v>
      </c>
      <c r="C13" s="14">
        <v>4090191780</v>
      </c>
      <c r="E13" s="14">
        <v>0</v>
      </c>
      <c r="G13" s="14">
        <v>4090191780</v>
      </c>
      <c r="I13" s="14">
        <v>33542552700</v>
      </c>
      <c r="K13" s="14">
        <v>38377082</v>
      </c>
      <c r="M13" s="14">
        <v>33504175618</v>
      </c>
    </row>
    <row r="14" spans="1:13" ht="21.75" customHeight="1">
      <c r="A14" s="13" t="s">
        <v>27</v>
      </c>
      <c r="C14" s="14">
        <v>4488539178</v>
      </c>
      <c r="E14" s="14">
        <v>0</v>
      </c>
      <c r="G14" s="14">
        <v>4488539178</v>
      </c>
      <c r="I14" s="14">
        <v>36808845154</v>
      </c>
      <c r="K14" s="14">
        <v>22122624</v>
      </c>
      <c r="M14" s="14">
        <v>36786722530</v>
      </c>
    </row>
    <row r="15" spans="1:13" ht="21.75" customHeight="1">
      <c r="A15" s="13" t="s">
        <v>27</v>
      </c>
      <c r="C15" s="14">
        <v>4263287670</v>
      </c>
      <c r="E15" s="14">
        <v>0</v>
      </c>
      <c r="G15" s="14">
        <v>4263287670</v>
      </c>
      <c r="I15" s="14">
        <v>35457860266</v>
      </c>
      <c r="K15" s="14">
        <v>10049027</v>
      </c>
      <c r="M15" s="14">
        <v>35447811239</v>
      </c>
    </row>
    <row r="16" spans="1:13" ht="21.75" customHeight="1">
      <c r="A16" s="13" t="s">
        <v>27</v>
      </c>
      <c r="C16" s="14">
        <v>2304821916</v>
      </c>
      <c r="E16" s="14">
        <v>0</v>
      </c>
      <c r="G16" s="14">
        <v>2304821916</v>
      </c>
      <c r="I16" s="14">
        <v>26900363000</v>
      </c>
      <c r="K16" s="14">
        <v>4939264</v>
      </c>
      <c r="M16" s="14">
        <v>26895423736</v>
      </c>
    </row>
    <row r="17" spans="1:13" ht="21.75" customHeight="1">
      <c r="A17" s="13" t="s">
        <v>27</v>
      </c>
      <c r="C17" s="14">
        <v>0</v>
      </c>
      <c r="E17" s="14">
        <v>0</v>
      </c>
      <c r="G17" s="14">
        <v>0</v>
      </c>
      <c r="I17" s="14">
        <v>1507550683</v>
      </c>
      <c r="K17" s="14">
        <v>0</v>
      </c>
      <c r="M17" s="14">
        <v>1507550683</v>
      </c>
    </row>
    <row r="18" spans="1:13" ht="21.75" customHeight="1">
      <c r="A18" s="13" t="s">
        <v>36</v>
      </c>
      <c r="C18" s="14">
        <v>5385</v>
      </c>
      <c r="E18" s="14">
        <v>0</v>
      </c>
      <c r="G18" s="14">
        <v>5385</v>
      </c>
      <c r="I18" s="14">
        <v>21584735</v>
      </c>
      <c r="K18" s="14">
        <v>0</v>
      </c>
      <c r="M18" s="14">
        <v>21584735</v>
      </c>
    </row>
    <row r="19" spans="1:13" ht="21.75" customHeight="1">
      <c r="A19" s="13" t="s">
        <v>62</v>
      </c>
      <c r="C19" s="14">
        <v>0</v>
      </c>
      <c r="E19" s="14">
        <v>0</v>
      </c>
      <c r="G19" s="14">
        <v>0</v>
      </c>
      <c r="I19" s="14">
        <v>15236716574</v>
      </c>
      <c r="K19" s="14">
        <v>0</v>
      </c>
      <c r="M19" s="14">
        <v>15236716574</v>
      </c>
    </row>
    <row r="20" spans="1:13" ht="21.75" customHeight="1">
      <c r="A20" s="13" t="s">
        <v>40</v>
      </c>
      <c r="C20" s="14">
        <v>5395993140</v>
      </c>
      <c r="E20" s="14">
        <v>-11563942</v>
      </c>
      <c r="G20" s="14">
        <v>5407557082</v>
      </c>
      <c r="I20" s="14">
        <v>13310116412</v>
      </c>
      <c r="K20" s="14">
        <v>24780074</v>
      </c>
      <c r="M20" s="14">
        <v>13285336338</v>
      </c>
    </row>
    <row r="21" spans="1:13" ht="21.75" customHeight="1">
      <c r="A21" s="16" t="s">
        <v>27</v>
      </c>
      <c r="C21" s="17">
        <v>1949342464</v>
      </c>
      <c r="E21" s="17">
        <v>110039</v>
      </c>
      <c r="G21" s="17">
        <v>1949232425</v>
      </c>
      <c r="I21" s="17">
        <v>3737506828</v>
      </c>
      <c r="K21" s="17">
        <v>3191142</v>
      </c>
      <c r="M21" s="17">
        <v>3734315686</v>
      </c>
    </row>
    <row r="22" spans="1:13" ht="21.75" customHeight="1">
      <c r="A22" s="8" t="s">
        <v>16</v>
      </c>
      <c r="C22" s="9">
        <v>37364780589</v>
      </c>
      <c r="E22" s="9">
        <v>-4074939</v>
      </c>
      <c r="G22" s="9">
        <v>37368855528</v>
      </c>
      <c r="I22" s="9">
        <v>287318395978</v>
      </c>
      <c r="K22" s="9">
        <v>210749661</v>
      </c>
      <c r="M22" s="9">
        <v>287107646317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9"/>
  <sheetViews>
    <sheetView rightToLeft="1" view="pageBreakPreview" zoomScale="60" zoomScaleNormal="100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140625" customWidth="1"/>
    <col min="6" max="6" width="1.28515625" customWidth="1"/>
    <col min="7" max="7" width="15.8554687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140625" customWidth="1"/>
    <col min="14" max="14" width="1.28515625" customWidth="1"/>
    <col min="15" max="15" width="17.1406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>
      <c r="A6" s="46" t="s">
        <v>44</v>
      </c>
      <c r="C6" s="46" t="s">
        <v>58</v>
      </c>
      <c r="D6" s="46"/>
      <c r="E6" s="46"/>
      <c r="F6" s="46"/>
      <c r="G6" s="46"/>
      <c r="H6" s="46"/>
      <c r="I6" s="46"/>
      <c r="K6" s="46" t="s">
        <v>59</v>
      </c>
      <c r="L6" s="46"/>
      <c r="M6" s="46"/>
      <c r="N6" s="46"/>
      <c r="O6" s="46"/>
      <c r="P6" s="46"/>
      <c r="Q6" s="46"/>
      <c r="R6" s="46"/>
    </row>
    <row r="7" spans="1:18" ht="29.1" customHeight="1">
      <c r="A7" s="46"/>
      <c r="C7" s="20" t="s">
        <v>9</v>
      </c>
      <c r="D7" s="3"/>
      <c r="E7" s="20" t="s">
        <v>68</v>
      </c>
      <c r="F7" s="3"/>
      <c r="G7" s="20" t="s">
        <v>69</v>
      </c>
      <c r="H7" s="3"/>
      <c r="I7" s="20" t="s">
        <v>70</v>
      </c>
      <c r="K7" s="20" t="s">
        <v>9</v>
      </c>
      <c r="L7" s="3"/>
      <c r="M7" s="20" t="s">
        <v>68</v>
      </c>
      <c r="N7" s="3"/>
      <c r="O7" s="20" t="s">
        <v>69</v>
      </c>
      <c r="P7" s="3"/>
      <c r="Q7" s="55" t="s">
        <v>70</v>
      </c>
      <c r="R7" s="55"/>
    </row>
    <row r="8" spans="1:18" ht="21.75" customHeight="1">
      <c r="A8" s="5" t="s">
        <v>15</v>
      </c>
      <c r="C8" s="7">
        <v>4800050</v>
      </c>
      <c r="E8" s="7">
        <v>18080141553</v>
      </c>
      <c r="G8" s="7">
        <v>19742372943</v>
      </c>
      <c r="I8" s="7">
        <v>-1662231390</v>
      </c>
      <c r="K8" s="7">
        <v>4800050</v>
      </c>
      <c r="M8" s="7">
        <v>18080141553</v>
      </c>
      <c r="O8" s="7">
        <v>19742372943</v>
      </c>
      <c r="Q8" s="53">
        <v>-1662231390</v>
      </c>
      <c r="R8" s="53"/>
    </row>
    <row r="9" spans="1:18" ht="21.75" customHeight="1">
      <c r="A9" s="8" t="s">
        <v>16</v>
      </c>
      <c r="C9" s="9">
        <v>4800050</v>
      </c>
      <c r="E9" s="9">
        <v>18080141553</v>
      </c>
      <c r="G9" s="9">
        <v>19742372943</v>
      </c>
      <c r="I9" s="9">
        <v>-1662231390</v>
      </c>
      <c r="K9" s="9">
        <v>4800050</v>
      </c>
      <c r="M9" s="9">
        <v>18080141553</v>
      </c>
      <c r="O9" s="9">
        <v>19742372943</v>
      </c>
      <c r="Q9" s="54">
        <v>-1662231390</v>
      </c>
      <c r="R9" s="5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9"/>
  <sheetViews>
    <sheetView rightToLeft="1" view="pageBreakPreview" zoomScaleNormal="100" zoomScaleSheetLayoutView="100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2.85546875" customWidth="1"/>
    <col min="4" max="4" width="1.28515625" customWidth="1"/>
    <col min="5" max="5" width="18" customWidth="1"/>
    <col min="6" max="6" width="1.28515625" customWidth="1"/>
    <col min="7" max="7" width="17.5703125" customWidth="1"/>
    <col min="8" max="8" width="1.28515625" customWidth="1"/>
    <col min="9" max="9" width="17.7109375" customWidth="1"/>
    <col min="10" max="10" width="1.28515625" customWidth="1"/>
    <col min="11" max="11" width="12.42578125" customWidth="1"/>
    <col min="12" max="12" width="1.28515625" customWidth="1"/>
    <col min="13" max="13" width="18" customWidth="1"/>
    <col min="14" max="14" width="1.28515625" customWidth="1"/>
    <col min="15" max="15" width="17.140625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18" ht="29.1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>
      <c r="A2" s="48" t="s">
        <v>43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/>
    <row r="5" spans="1:18" ht="14.4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>
      <c r="A6" s="46" t="s">
        <v>44</v>
      </c>
      <c r="C6" s="46" t="s">
        <v>58</v>
      </c>
      <c r="D6" s="46"/>
      <c r="E6" s="46"/>
      <c r="F6" s="46"/>
      <c r="G6" s="46"/>
      <c r="H6" s="46"/>
      <c r="I6" s="46"/>
      <c r="K6" s="46" t="s">
        <v>59</v>
      </c>
      <c r="L6" s="46"/>
      <c r="M6" s="46"/>
      <c r="N6" s="46"/>
      <c r="O6" s="46"/>
      <c r="P6" s="46"/>
      <c r="Q6" s="46"/>
      <c r="R6" s="46"/>
    </row>
    <row r="7" spans="1:18" ht="29.1" customHeight="1">
      <c r="A7" s="46"/>
      <c r="C7" s="20" t="s">
        <v>9</v>
      </c>
      <c r="D7" s="3"/>
      <c r="E7" s="20" t="s">
        <v>11</v>
      </c>
      <c r="F7" s="3"/>
      <c r="G7" s="20" t="s">
        <v>69</v>
      </c>
      <c r="H7" s="3"/>
      <c r="I7" s="20" t="s">
        <v>71</v>
      </c>
      <c r="K7" s="20" t="s">
        <v>9</v>
      </c>
      <c r="L7" s="3"/>
      <c r="M7" s="20" t="s">
        <v>11</v>
      </c>
      <c r="N7" s="3"/>
      <c r="O7" s="20" t="s">
        <v>69</v>
      </c>
      <c r="P7" s="3"/>
      <c r="Q7" s="55" t="s">
        <v>71</v>
      </c>
      <c r="R7" s="55"/>
    </row>
    <row r="8" spans="1:18" ht="21.75" customHeight="1">
      <c r="A8" s="5" t="s">
        <v>15</v>
      </c>
      <c r="C8" s="7">
        <v>48537559</v>
      </c>
      <c r="E8" s="7">
        <v>182824332487</v>
      </c>
      <c r="G8" s="7">
        <v>199632627057</v>
      </c>
      <c r="I8" s="7">
        <v>-16808294569</v>
      </c>
      <c r="K8" s="7">
        <v>48537559</v>
      </c>
      <c r="M8" s="7">
        <v>182824332487</v>
      </c>
      <c r="O8" s="7">
        <v>199632627057</v>
      </c>
      <c r="Q8" s="53">
        <v>-16808294569</v>
      </c>
      <c r="R8" s="53"/>
    </row>
    <row r="9" spans="1:18" ht="21.75" customHeight="1">
      <c r="A9" s="8" t="s">
        <v>16</v>
      </c>
      <c r="C9" s="9">
        <v>48537559</v>
      </c>
      <c r="E9" s="9">
        <v>182824332487</v>
      </c>
      <c r="G9" s="9">
        <v>199632627057</v>
      </c>
      <c r="I9" s="9">
        <v>-16808294569</v>
      </c>
      <c r="K9" s="9">
        <v>48537559</v>
      </c>
      <c r="M9" s="9">
        <v>182824332487</v>
      </c>
      <c r="O9" s="9">
        <v>199632627057</v>
      </c>
      <c r="Q9" s="54">
        <v>-16808294569</v>
      </c>
      <c r="R9" s="5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جلد!Print_Area</vt:lpstr>
      <vt:lpstr>درآمد!Print_Area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isatis pouya</cp:lastModifiedBy>
  <dcterms:created xsi:type="dcterms:W3CDTF">2025-11-30T04:43:27Z</dcterms:created>
  <dcterms:modified xsi:type="dcterms:W3CDTF">2025-12-01T07:16:12Z</dcterms:modified>
</cp:coreProperties>
</file>