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062E83-2B74-45C9-B3AC-0487A9582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22" r:id="rId1"/>
    <sheet name="سهام " sheetId="2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0">جلد!$A$1:$I$12</definedName>
    <definedName name="_xlnm.Print_Area" localSheetId="3">درآمد!$A$1:$J$13</definedName>
    <definedName name="_xlnm.Print_Area" localSheetId="5">'درآمد سپرده بانکی'!$A$1:$I$23</definedName>
    <definedName name="_xlnm.Print_Area" localSheetId="4">'درآمد سرمایه گذاری در سهام'!$A$1:$X$10</definedName>
    <definedName name="_xlnm.Print_Area" localSheetId="8">'درآمد ناشی از تغییر قیمت اوراق'!$A$1:$S$9</definedName>
    <definedName name="_xlnm.Print_Area" localSheetId="6">'سایر درآمدها'!$A$1:$G$11</definedName>
    <definedName name="_xlnm.Print_Area" localSheetId="2">سپرده!$A$1:$M$26</definedName>
    <definedName name="_xlnm.Print_Area" localSheetId="7">'سود سپرده بانکی'!$A$1:$N$23</definedName>
    <definedName name="_xlnm.Print_Area" localSheetId="1">'سهام '!$A$1:$AC$14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3" l="1"/>
  <c r="T10" i="23"/>
  <c r="X10" i="23"/>
  <c r="Z10" i="23" s="1"/>
  <c r="AB10" i="23" s="1"/>
  <c r="Y10" i="23"/>
  <c r="J11" i="23"/>
  <c r="T11" i="23"/>
  <c r="X11" i="23"/>
  <c r="V11" i="23" s="1"/>
  <c r="Y11" i="23"/>
  <c r="Z11" i="23"/>
  <c r="AB11" i="23" s="1"/>
  <c r="J12" i="23"/>
  <c r="T12" i="23"/>
  <c r="X12" i="23"/>
  <c r="Z12" i="23" s="1"/>
  <c r="AB12" i="23" s="1"/>
  <c r="J13" i="23"/>
  <c r="T13" i="23"/>
  <c r="X13" i="23"/>
  <c r="Z13" i="23" s="1"/>
  <c r="Y13" i="23"/>
  <c r="W14" i="23"/>
  <c r="U14" i="23"/>
  <c r="S14" i="23"/>
  <c r="R14" i="23"/>
  <c r="Q14" i="23"/>
  <c r="P14" i="23"/>
  <c r="O14" i="23"/>
  <c r="N14" i="23"/>
  <c r="M14" i="23"/>
  <c r="L14" i="23"/>
  <c r="K14" i="23"/>
  <c r="I14" i="23"/>
  <c r="H14" i="23"/>
  <c r="G14" i="23"/>
  <c r="F14" i="23"/>
  <c r="AA13" i="23"/>
  <c r="AA11" i="23"/>
  <c r="AA10" i="23"/>
  <c r="AA14" i="23" s="1"/>
  <c r="J14" i="23" l="1"/>
  <c r="V13" i="23"/>
  <c r="Y14" i="23"/>
  <c r="V12" i="23"/>
  <c r="V10" i="23"/>
  <c r="T14" i="23"/>
  <c r="X14" i="23"/>
  <c r="AB13" i="23"/>
  <c r="AB14" i="23" s="1"/>
  <c r="V14" i="23" l="1"/>
  <c r="Z14" i="23"/>
</calcChain>
</file>

<file path=xl/sharedStrings.xml><?xml version="1.0" encoding="utf-8"?>
<sst xmlns="http://schemas.openxmlformats.org/spreadsheetml/2006/main" count="189" uniqueCount="76">
  <si>
    <t>صندوق سرمایه ‏گذاری خصوصی اکسیر زیست پارسیان</t>
  </si>
  <si>
    <t>صورت وضعیت پرتفوی</t>
  </si>
  <si>
    <t>برای ماه منتهی به 1405/01/31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</si>
  <si>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</si>
  <si>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</si>
  <si>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</si>
  <si>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</si>
  <si>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</si>
  <si>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</si>
  <si>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</si>
  <si>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</si>
  <si>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</si>
  <si>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</si>
  <si>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</si>
  <si>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</si>
  <si>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</si>
  <si>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جمع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</si>
  <si>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</si>
  <si>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</si>
  <si>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</si>
  <si>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</si>
  <si>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</si>
  <si>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0.36%</t>
  </si>
  <si>
    <t>سپرده کوتاه مدت بانک خاورمیانه سعادت آباد</t>
  </si>
  <si>
    <t>0.04%</t>
  </si>
  <si>
    <t>سپرده کوتاه مدت بانک گردشگری توحید</t>
  </si>
  <si>
    <t>0.56%</t>
  </si>
  <si>
    <t>سپرده بلند مدت بانک گردشگری توحید</t>
  </si>
  <si>
    <t>5.06%</t>
  </si>
  <si>
    <t>9.80%</t>
  </si>
  <si>
    <t>1.82%</t>
  </si>
  <si>
    <t>سپرده بلند مدت بانک پاسارگاد الوند</t>
  </si>
  <si>
    <t>4.80%</t>
  </si>
  <si>
    <t>5.20%</t>
  </si>
  <si>
    <t>5.37%</t>
  </si>
  <si>
    <t>2.90%</t>
  </si>
  <si>
    <t>سپرده کوتاه مدت بانک سینا گیشا</t>
  </si>
  <si>
    <t>0.00%</t>
  </si>
  <si>
    <t>سپرده کوتاه مدت بانک دی الغدیر</t>
  </si>
  <si>
    <t>0.86%</t>
  </si>
  <si>
    <t>سپرده بلند مدت بانک دی الغدیر</t>
  </si>
  <si>
    <t>6.23%</t>
  </si>
  <si>
    <t>2.14%</t>
  </si>
  <si>
    <t>2.49%</t>
  </si>
  <si>
    <t>1.62%</t>
  </si>
  <si>
    <t>1.91%</t>
  </si>
  <si>
    <t>صورت وضعیت درآمدها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</si>
  <si>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</si>
  <si>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</si>
  <si>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</si>
  <si>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</si>
  <si>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</si>
  <si>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</si>
  <si>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</si>
  <si>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</si>
  <si>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</si>
  <si>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</si>
  <si>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</si>
  <si>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</si>
  <si>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</si>
  <si>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</si>
  <si>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</si>
  <si>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</si>
  <si>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</si>
  <si>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</si>
  <si>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</si>
  <si>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</si>
  <si>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</si>
  <si>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ارزش دفتری</t>
  </si>
  <si>
    <t>سود و زیان ناشی از تغییر قیمت</t>
  </si>
  <si>
    <t>صورت وضعیت پورتفوی صندوق سرمایه‌گذاری
خصوصی اکسیر زیست پارسیان</t>
  </si>
  <si>
    <t>برای ماه منتهی به  30 فرودین ماه 1405</t>
  </si>
  <si>
    <t>شرکت نیواد فارمد سلامت</t>
  </si>
  <si>
    <t>شرکت طبیب درمان پژوهش قلب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</si>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</sst>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;[Red]\(#,##0\);0"/>
  </numFmts>
  <fonts count="2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sz val="14"/>
      <color rgb="FF000000"/>
      <name val="Arial"/>
      <family val="2"/>
    </font>
    <font>
      <sz val="12"/>
      <color indexed="8"/>
      <name val="B Nazanin"/>
      <charset val="178"/>
    </font>
    <font>
      <sz val="12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4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9525</xdr:colOff>
      <xdr:row>3</xdr:row>
      <xdr:rowOff>1905000</xdr:rowOff>
    </xdr:from>
    <xdr:ext cx="2895600" cy="2600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647700"/>
          <a:ext cx="2895600" cy="2600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0"/>
  <sheetViews>
    <sheetView rightToLeft="1" tabSelected="1" view="pageBreakPreview" zoomScaleNormal="100" zoomScaleSheetLayoutView="100" workbookViewId="0">
      <selection activeCell="A4" sqref="A4:I4"/>
    </sheetView>
  </sheetViews>
  <sheetFormatPr defaultColWidth="8.85546875" defaultRowHeight="15"/>
  <cols>
    <col min="1" max="1" width="8.85546875" style="12" customWidth="1"/>
    <col min="2" max="6" width="8.85546875" style="12"/>
    <col min="7" max="7" width="8.85546875" style="12" customWidth="1"/>
    <col min="8" max="16384" width="8.85546875" style="12"/>
  </cols>
  <sheetData>
    <row r="4" spans="1:9" ht="159" customHeight="1">
      <c r="A4" s="24" t="s">
        <v>70</v>
      </c>
      <c r="B4" s="24"/>
      <c r="C4" s="24"/>
      <c r="D4" s="24"/>
      <c r="E4" s="24"/>
      <c r="F4" s="24"/>
      <c r="G4" s="24"/>
      <c r="H4" s="24"/>
      <c r="I4" s="24"/>
    </row>
    <row r="5" spans="1:9" ht="58.5" customHeight="1">
      <c r="A5" s="14"/>
      <c r="B5" s="14"/>
      <c r="C5" s="14"/>
      <c r="D5" s="14"/>
      <c r="E5" s="14"/>
      <c r="F5" s="14"/>
      <c r="G5" s="14"/>
      <c r="H5" s="13"/>
    </row>
    <row r="6" spans="1:9" ht="91.5" customHeight="1">
      <c r="A6" s="14"/>
      <c r="B6" s="14"/>
      <c r="C6" s="14"/>
      <c r="D6" s="14"/>
      <c r="E6" s="14"/>
      <c r="F6" s="14"/>
      <c r="G6" s="14"/>
      <c r="H6" s="13"/>
    </row>
    <row r="7" spans="1:9" ht="76.5">
      <c r="A7" s="14"/>
      <c r="B7" s="14"/>
      <c r="C7" s="14"/>
      <c r="D7" s="14"/>
      <c r="E7" s="14"/>
      <c r="F7" s="14"/>
      <c r="G7" s="14"/>
      <c r="H7" s="13"/>
    </row>
    <row r="8" spans="1:9" ht="108" customHeight="1">
      <c r="A8" s="14"/>
      <c r="B8" s="14"/>
      <c r="C8" s="14"/>
      <c r="D8" s="14"/>
      <c r="E8" s="14"/>
      <c r="F8" s="14"/>
      <c r="G8" s="14"/>
      <c r="H8" s="13"/>
    </row>
    <row r="10" spans="1:9" ht="30" customHeight="1">
      <c r="A10" s="25" t="s">
        <v>71</v>
      </c>
      <c r="B10" s="25"/>
      <c r="C10" s="25"/>
      <c r="D10" s="25"/>
      <c r="E10" s="25"/>
      <c r="F10" s="25"/>
      <c r="G10" s="25"/>
      <c r="H10" s="25"/>
      <c r="I10" s="2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E8C9-BB36-4332-9EE9-B56DAFD00B28}">
  <sheetPr>
    <pageSetUpPr fitToPage="1"/>
  </sheetPr>
  <dimension ref="A1:AC21"/>
  <sheetViews>
    <sheetView rightToLeft="1" view="pageBreakPreview" zoomScaleNormal="100" zoomScaleSheetLayoutView="100" workbookViewId="0">
      <selection sqref="A1:AB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20.7109375" customWidth="1"/>
    <col min="7" max="7" width="1.28515625" customWidth="1"/>
    <col min="8" max="8" width="20.28515625" customWidth="1"/>
    <col min="9" max="9" width="1.28515625" customWidth="1"/>
    <col min="10" max="10" width="28.42578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5703125" customWidth="1"/>
    <col min="25" max="25" width="1.28515625" customWidth="1"/>
    <col min="26" max="26" width="24.42578125" customWidth="1"/>
    <col min="27" max="27" width="1.28515625" customWidth="1"/>
    <col min="28" max="28" width="21.7109375" customWidth="1"/>
    <col min="29" max="29" width="1" customWidth="1"/>
  </cols>
  <sheetData>
    <row r="1" spans="1:29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9" ht="21.7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9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4.45" customHeight="1">
      <c r="A4" s="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9" ht="14.45" customHeight="1">
      <c r="F6" s="26" t="s">
        <v>3</v>
      </c>
      <c r="G6" s="26"/>
      <c r="H6" s="26"/>
      <c r="I6" s="26"/>
      <c r="J6" s="26"/>
      <c r="L6" s="26" t="s">
        <v>4</v>
      </c>
      <c r="M6" s="26"/>
      <c r="N6" s="26"/>
      <c r="O6" s="26"/>
      <c r="P6" s="26"/>
      <c r="Q6" s="26"/>
      <c r="R6" s="26"/>
      <c r="T6" s="26" t="s">
        <v>5</v>
      </c>
      <c r="U6" s="26"/>
      <c r="V6" s="26"/>
      <c r="W6" s="26"/>
      <c r="X6" s="26"/>
      <c r="Y6" s="26"/>
      <c r="Z6" s="26"/>
      <c r="AA6" s="26"/>
      <c r="AB6" s="26"/>
    </row>
    <row r="7" spans="1:29" ht="14.45" customHeight="1">
      <c r="F7" s="3"/>
      <c r="G7" s="3"/>
      <c r="H7" s="3"/>
      <c r="I7" s="3"/>
      <c r="J7" s="3"/>
      <c r="L7" s="28" t="s">
        <v>6</v>
      </c>
      <c r="M7" s="28"/>
      <c r="N7" s="28"/>
      <c r="O7" s="3"/>
      <c r="P7" s="28" t="s">
        <v>7</v>
      </c>
      <c r="Q7" s="28"/>
      <c r="R7" s="28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6" t="s">
        <v>8</v>
      </c>
      <c r="B8" s="26"/>
      <c r="C8" s="26"/>
      <c r="E8" s="36" t="s">
        <v>9</v>
      </c>
      <c r="F8" s="36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ht="21.75" customHeight="1">
      <c r="B9" s="15"/>
      <c r="C9" s="15" t="s">
        <v>15</v>
      </c>
      <c r="D9" s="15"/>
      <c r="E9" s="38"/>
      <c r="F9" s="40">
        <v>48537559</v>
      </c>
      <c r="H9" s="40">
        <v>199632627057</v>
      </c>
      <c r="J9" s="40">
        <v>273080602002.83301</v>
      </c>
      <c r="L9" s="40">
        <v>22040254</v>
      </c>
      <c r="N9" s="40">
        <v>0</v>
      </c>
      <c r="P9" s="40">
        <v>0</v>
      </c>
      <c r="R9" s="40">
        <v>0</v>
      </c>
      <c r="T9" s="40">
        <v>70577813</v>
      </c>
      <c r="V9" s="40">
        <v>3899</v>
      </c>
      <c r="X9" s="40">
        <v>199632627057</v>
      </c>
      <c r="Z9" s="40">
        <v>273055729124.983</v>
      </c>
      <c r="AB9" s="41">
        <v>7.91</v>
      </c>
    </row>
    <row r="10" spans="1:29" s="16" customFormat="1" ht="18.75">
      <c r="C10" s="17" t="s">
        <v>72</v>
      </c>
      <c r="F10" s="40">
        <v>15455943</v>
      </c>
      <c r="G10" s="19"/>
      <c r="H10" s="40">
        <v>400000000000</v>
      </c>
      <c r="I10" s="19"/>
      <c r="J10" s="40">
        <f>H10</f>
        <v>400000000000</v>
      </c>
      <c r="K10" s="19"/>
      <c r="L10" s="40">
        <v>0</v>
      </c>
      <c r="M10" s="19"/>
      <c r="N10" s="40">
        <v>0</v>
      </c>
      <c r="O10" s="19"/>
      <c r="P10" s="40">
        <v>0</v>
      </c>
      <c r="Q10" s="19"/>
      <c r="R10" s="40">
        <v>0</v>
      </c>
      <c r="S10" s="19"/>
      <c r="T10" s="40">
        <f>F10</f>
        <v>15455943</v>
      </c>
      <c r="U10" s="19"/>
      <c r="V10" s="40">
        <f>X10/T10</f>
        <v>25880.012626858159</v>
      </c>
      <c r="X10" s="40">
        <f t="shared" ref="X10:X13" si="0">H10</f>
        <v>400000000000</v>
      </c>
      <c r="Y10" s="20">
        <f>H10</f>
        <v>400000000000</v>
      </c>
      <c r="Z10" s="40">
        <f t="shared" ref="Z10:Z13" si="1">X10</f>
        <v>400000000000</v>
      </c>
      <c r="AA10" s="21" t="e">
        <f>#REF!/AC10</f>
        <v>#REF!</v>
      </c>
      <c r="AB10" s="21">
        <f>Z10/AC10</f>
        <v>0.11586467338379138</v>
      </c>
      <c r="AC10" s="23">
        <v>3452303349400</v>
      </c>
    </row>
    <row r="11" spans="1:29" s="16" customFormat="1" ht="18.75">
      <c r="C11" s="35" t="s">
        <v>73</v>
      </c>
      <c r="D11" s="35"/>
      <c r="E11" s="35"/>
      <c r="F11" s="40">
        <v>1357358</v>
      </c>
      <c r="G11" s="35"/>
      <c r="H11" s="40">
        <v>420000000000</v>
      </c>
      <c r="I11" s="35"/>
      <c r="J11" s="40">
        <f>H11</f>
        <v>420000000000</v>
      </c>
      <c r="K11" s="19"/>
      <c r="L11" s="40">
        <v>0</v>
      </c>
      <c r="M11" s="19"/>
      <c r="N11" s="40">
        <v>0</v>
      </c>
      <c r="O11" s="19"/>
      <c r="P11" s="40">
        <v>0</v>
      </c>
      <c r="Q11" s="19"/>
      <c r="R11" s="40">
        <v>0</v>
      </c>
      <c r="S11" s="19"/>
      <c r="T11" s="40">
        <f>F11</f>
        <v>1357358</v>
      </c>
      <c r="U11" s="19"/>
      <c r="V11" s="40">
        <f>X11/T11</f>
        <v>309424.63226355903</v>
      </c>
      <c r="X11" s="40">
        <f t="shared" si="0"/>
        <v>420000000000</v>
      </c>
      <c r="Y11" s="20">
        <f>H11</f>
        <v>420000000000</v>
      </c>
      <c r="Z11" s="40">
        <f t="shared" si="1"/>
        <v>420000000000</v>
      </c>
      <c r="AA11" s="22" t="e">
        <f>#REF!/AC11</f>
        <v>#REF!</v>
      </c>
      <c r="AB11" s="22">
        <f>Z11/AC11</f>
        <v>0.12165790705298095</v>
      </c>
      <c r="AC11" s="23">
        <v>3452303349400</v>
      </c>
    </row>
    <row r="12" spans="1:29" s="16" customFormat="1" ht="18.75">
      <c r="C12" s="35" t="s">
        <v>74</v>
      </c>
      <c r="D12" s="35"/>
      <c r="E12" s="35"/>
      <c r="F12" s="40">
        <v>9607840</v>
      </c>
      <c r="G12" s="35"/>
      <c r="H12" s="40">
        <v>400000000000</v>
      </c>
      <c r="I12" s="35"/>
      <c r="J12" s="40">
        <f>H12</f>
        <v>400000000000</v>
      </c>
      <c r="K12" s="19"/>
      <c r="L12" s="40">
        <v>0</v>
      </c>
      <c r="M12" s="19"/>
      <c r="N12" s="40">
        <v>0</v>
      </c>
      <c r="O12" s="19"/>
      <c r="P12" s="40">
        <v>0</v>
      </c>
      <c r="Q12" s="19"/>
      <c r="R12" s="40">
        <v>0</v>
      </c>
      <c r="S12" s="19"/>
      <c r="T12" s="40">
        <f>F12</f>
        <v>9607840</v>
      </c>
      <c r="U12" s="19"/>
      <c r="V12" s="40">
        <f>X12/T12</f>
        <v>41632.666655564622</v>
      </c>
      <c r="X12" s="40">
        <f>H12</f>
        <v>400000000000</v>
      </c>
      <c r="Y12" s="20"/>
      <c r="Z12" s="40">
        <f t="shared" si="1"/>
        <v>400000000000</v>
      </c>
      <c r="AA12" s="22"/>
      <c r="AB12" s="22">
        <f>Z12/AC12</f>
        <v>0.11586467338379138</v>
      </c>
      <c r="AC12" s="23">
        <v>3452303349400</v>
      </c>
    </row>
    <row r="13" spans="1:29" s="16" customFormat="1" ht="18.75">
      <c r="C13" s="35" t="s">
        <v>75</v>
      </c>
      <c r="D13" s="35"/>
      <c r="E13" s="35"/>
      <c r="F13" s="40">
        <v>4719514</v>
      </c>
      <c r="G13" s="35"/>
      <c r="H13" s="40">
        <v>135000000000</v>
      </c>
      <c r="I13" s="35"/>
      <c r="J13" s="40">
        <f t="shared" ref="J13" si="2">H13</f>
        <v>135000000000</v>
      </c>
      <c r="K13" s="19"/>
      <c r="L13" s="40">
        <v>0</v>
      </c>
      <c r="M13" s="19"/>
      <c r="N13" s="40">
        <v>0</v>
      </c>
      <c r="O13" s="19"/>
      <c r="P13" s="40">
        <v>0</v>
      </c>
      <c r="Q13" s="19"/>
      <c r="R13" s="40">
        <v>0</v>
      </c>
      <c r="S13" s="19"/>
      <c r="T13" s="40">
        <f>F13</f>
        <v>4719514</v>
      </c>
      <c r="U13" s="19"/>
      <c r="V13" s="40">
        <f>X13/T13</f>
        <v>28604.640223548442</v>
      </c>
      <c r="X13" s="18">
        <f t="shared" si="0"/>
        <v>135000000000</v>
      </c>
      <c r="Y13" s="20">
        <f>H13</f>
        <v>135000000000</v>
      </c>
      <c r="Z13" s="40">
        <f t="shared" si="1"/>
        <v>135000000000</v>
      </c>
      <c r="AA13" s="22" t="e">
        <f>#REF!/AC13</f>
        <v>#REF!</v>
      </c>
      <c r="AB13" s="22">
        <f>Z13/AC13</f>
        <v>3.9104327267029587E-2</v>
      </c>
      <c r="AC13" s="23">
        <v>3452303349400</v>
      </c>
    </row>
    <row r="14" spans="1:29" ht="21.75" customHeight="1" thickBot="1">
      <c r="A14" s="27" t="s">
        <v>16</v>
      </c>
      <c r="B14" s="27"/>
      <c r="C14" s="27"/>
      <c r="D14" s="27"/>
      <c r="F14" s="42">
        <f>SUM(F9:F13)</f>
        <v>79678214</v>
      </c>
      <c r="G14" s="43">
        <f t="shared" ref="G14:AB14" si="3">SUM(G9:G13)</f>
        <v>0</v>
      </c>
      <c r="H14" s="42">
        <f t="shared" si="3"/>
        <v>1554632627057</v>
      </c>
      <c r="I14" s="43">
        <f t="shared" si="3"/>
        <v>0</v>
      </c>
      <c r="J14" s="42">
        <f t="shared" si="3"/>
        <v>1628080602002.833</v>
      </c>
      <c r="K14" s="43">
        <f t="shared" si="3"/>
        <v>0</v>
      </c>
      <c r="L14" s="42">
        <f t="shared" si="3"/>
        <v>22040254</v>
      </c>
      <c r="M14" s="43">
        <f t="shared" si="3"/>
        <v>0</v>
      </c>
      <c r="N14" s="42">
        <f t="shared" si="3"/>
        <v>0</v>
      </c>
      <c r="O14" s="43">
        <f t="shared" si="3"/>
        <v>0</v>
      </c>
      <c r="P14" s="42">
        <f t="shared" si="3"/>
        <v>0</v>
      </c>
      <c r="Q14" s="43">
        <f t="shared" si="3"/>
        <v>0</v>
      </c>
      <c r="R14" s="42">
        <f t="shared" si="3"/>
        <v>0</v>
      </c>
      <c r="S14" s="9">
        <f t="shared" si="3"/>
        <v>0</v>
      </c>
      <c r="T14" s="42">
        <f t="shared" si="3"/>
        <v>101718468</v>
      </c>
      <c r="U14" s="43">
        <f t="shared" si="3"/>
        <v>0</v>
      </c>
      <c r="V14" s="42">
        <f t="shared" si="3"/>
        <v>409440.95176953025</v>
      </c>
      <c r="W14" s="43">
        <f t="shared" si="3"/>
        <v>0</v>
      </c>
      <c r="X14" s="42">
        <f t="shared" si="3"/>
        <v>1554632627057</v>
      </c>
      <c r="Y14" s="43">
        <f t="shared" si="3"/>
        <v>955000000000</v>
      </c>
      <c r="Z14" s="42">
        <f t="shared" si="3"/>
        <v>1628055729124.9829</v>
      </c>
      <c r="AA14" s="9" t="e">
        <f t="shared" si="3"/>
        <v>#REF!</v>
      </c>
      <c r="AB14" s="42">
        <f t="shared" si="3"/>
        <v>8.3024915810875939</v>
      </c>
    </row>
    <row r="15" spans="1:29" ht="13.5" thickTop="1"/>
    <row r="21" spans="6:6" ht="15.75">
      <c r="F21" s="37"/>
    </row>
  </sheetData>
  <mergeCells count="14">
    <mergeCell ref="A14:D14"/>
    <mergeCell ref="F6:J6"/>
    <mergeCell ref="L6:R6"/>
    <mergeCell ref="T6:AB6"/>
    <mergeCell ref="L7:N7"/>
    <mergeCell ref="P7:R7"/>
    <mergeCell ref="A8:C8"/>
    <mergeCell ref="E8:F8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rightToLeft="1" view="pageBreakPreview" zoomScaleNormal="100" zoomScaleSheetLayoutView="100" workbookViewId="0">
      <selection sqref="A1:L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4.28515625" customWidth="1"/>
    <col min="5" max="5" width="1.28515625" customWidth="1"/>
    <col min="6" max="6" width="18.7109375" customWidth="1"/>
    <col min="7" max="7" width="1.28515625" customWidth="1"/>
    <col min="8" max="8" width="18" customWidth="1"/>
    <col min="9" max="9" width="1.28515625" customWidth="1"/>
    <col min="10" max="10" width="20.85546875" bestFit="1" customWidth="1"/>
    <col min="11" max="11" width="1.28515625" customWidth="1"/>
    <col min="12" max="12" width="24.7109375" bestFit="1" customWidth="1"/>
    <col min="13" max="13" width="0.28515625" customWidth="1"/>
  </cols>
  <sheetData>
    <row r="1" spans="1:12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4.4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4.45" customHeigh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4.45" customHeight="1">
      <c r="A6" s="58"/>
      <c r="B6" s="58"/>
      <c r="C6" s="58"/>
      <c r="D6" s="61" t="s">
        <v>3</v>
      </c>
      <c r="E6" s="58"/>
      <c r="F6" s="62" t="s">
        <v>4</v>
      </c>
      <c r="G6" s="62"/>
      <c r="H6" s="62"/>
      <c r="I6" s="58"/>
      <c r="J6" s="61" t="s">
        <v>5</v>
      </c>
      <c r="K6" s="58"/>
      <c r="L6" s="58"/>
    </row>
    <row r="7" spans="1:12" ht="14.45" customHeight="1">
      <c r="A7" s="58"/>
      <c r="B7" s="58"/>
      <c r="C7" s="58"/>
      <c r="D7" s="63"/>
      <c r="E7" s="58"/>
      <c r="F7" s="63"/>
      <c r="G7" s="63"/>
      <c r="H7" s="63"/>
      <c r="I7" s="58"/>
      <c r="J7" s="63"/>
      <c r="K7" s="58"/>
      <c r="L7" s="58"/>
    </row>
    <row r="8" spans="1:12" ht="14.45" customHeight="1">
      <c r="A8" s="62" t="s">
        <v>17</v>
      </c>
      <c r="B8" s="62"/>
      <c r="C8" s="58"/>
      <c r="D8" s="61" t="s">
        <v>18</v>
      </c>
      <c r="E8" s="58"/>
      <c r="F8" s="61" t="s">
        <v>19</v>
      </c>
      <c r="G8" s="58"/>
      <c r="H8" s="61" t="s">
        <v>20</v>
      </c>
      <c r="I8" s="58"/>
      <c r="J8" s="61" t="s">
        <v>18</v>
      </c>
      <c r="K8" s="58"/>
      <c r="L8" s="61" t="s">
        <v>14</v>
      </c>
    </row>
    <row r="9" spans="1:12" ht="21.75" customHeight="1">
      <c r="A9" s="45" t="s">
        <v>21</v>
      </c>
      <c r="B9" s="45"/>
      <c r="C9" s="48"/>
      <c r="D9" s="49">
        <v>8466707414</v>
      </c>
      <c r="E9" s="48"/>
      <c r="F9" s="49">
        <v>3971233574</v>
      </c>
      <c r="G9" s="48"/>
      <c r="H9" s="49">
        <v>630000</v>
      </c>
      <c r="I9" s="48"/>
      <c r="J9" s="49">
        <v>12437310988</v>
      </c>
      <c r="K9" s="48"/>
      <c r="L9" s="50" t="s">
        <v>22</v>
      </c>
    </row>
    <row r="10" spans="1:12" ht="21.75" customHeight="1">
      <c r="A10" s="46" t="s">
        <v>23</v>
      </c>
      <c r="B10" s="46"/>
      <c r="C10" s="48"/>
      <c r="D10" s="51">
        <v>1506045805</v>
      </c>
      <c r="E10" s="48"/>
      <c r="F10" s="51">
        <v>6395536</v>
      </c>
      <c r="G10" s="48"/>
      <c r="H10" s="51">
        <v>0</v>
      </c>
      <c r="I10" s="48"/>
      <c r="J10" s="51">
        <v>1512441341</v>
      </c>
      <c r="K10" s="48"/>
      <c r="L10" s="52" t="s">
        <v>24</v>
      </c>
    </row>
    <row r="11" spans="1:12" ht="21.75" customHeight="1">
      <c r="A11" s="46" t="s">
        <v>25</v>
      </c>
      <c r="B11" s="46"/>
      <c r="C11" s="48"/>
      <c r="D11" s="51">
        <v>53052309431</v>
      </c>
      <c r="E11" s="48"/>
      <c r="F11" s="51">
        <v>32368347260</v>
      </c>
      <c r="G11" s="48"/>
      <c r="H11" s="51">
        <v>66000750000</v>
      </c>
      <c r="I11" s="48"/>
      <c r="J11" s="51">
        <v>19419906691</v>
      </c>
      <c r="K11" s="48"/>
      <c r="L11" s="52" t="s">
        <v>26</v>
      </c>
    </row>
    <row r="12" spans="1:12" ht="21.75" customHeight="1">
      <c r="A12" s="46" t="s">
        <v>27</v>
      </c>
      <c r="B12" s="46"/>
      <c r="C12" s="48"/>
      <c r="D12" s="51">
        <v>174840000000</v>
      </c>
      <c r="E12" s="48"/>
      <c r="F12" s="51">
        <v>4222984766</v>
      </c>
      <c r="G12" s="48"/>
      <c r="H12" s="51">
        <v>4222984766</v>
      </c>
      <c r="I12" s="48"/>
      <c r="J12" s="51">
        <v>174840000000</v>
      </c>
      <c r="K12" s="48"/>
      <c r="L12" s="52" t="s">
        <v>28</v>
      </c>
    </row>
    <row r="13" spans="1:12" ht="21.75" customHeight="1">
      <c r="A13" s="46" t="s">
        <v>27</v>
      </c>
      <c r="B13" s="46"/>
      <c r="C13" s="48"/>
      <c r="D13" s="51">
        <v>338300000000</v>
      </c>
      <c r="E13" s="48"/>
      <c r="F13" s="51">
        <v>8171103560</v>
      </c>
      <c r="G13" s="48"/>
      <c r="H13" s="51">
        <v>8171103560</v>
      </c>
      <c r="I13" s="48"/>
      <c r="J13" s="51">
        <v>338300000000</v>
      </c>
      <c r="K13" s="48"/>
      <c r="L13" s="52" t="s">
        <v>29</v>
      </c>
    </row>
    <row r="14" spans="1:12" ht="21.75" customHeight="1">
      <c r="A14" s="46" t="s">
        <v>27</v>
      </c>
      <c r="B14" s="46"/>
      <c r="C14" s="48"/>
      <c r="D14" s="51">
        <v>62814000000</v>
      </c>
      <c r="E14" s="48"/>
      <c r="F14" s="51">
        <v>1622661232</v>
      </c>
      <c r="G14" s="48"/>
      <c r="H14" s="51">
        <v>1622661232</v>
      </c>
      <c r="I14" s="48"/>
      <c r="J14" s="51">
        <v>62814000000</v>
      </c>
      <c r="K14" s="48"/>
      <c r="L14" s="52" t="s">
        <v>30</v>
      </c>
    </row>
    <row r="15" spans="1:12" ht="21.75" customHeight="1">
      <c r="A15" s="46" t="s">
        <v>31</v>
      </c>
      <c r="B15" s="46"/>
      <c r="C15" s="48"/>
      <c r="D15" s="51">
        <v>165880000000</v>
      </c>
      <c r="E15" s="48"/>
      <c r="F15" s="51">
        <v>3953852054</v>
      </c>
      <c r="G15" s="48"/>
      <c r="H15" s="51">
        <v>3953852054</v>
      </c>
      <c r="I15" s="48"/>
      <c r="J15" s="51">
        <v>165880000000</v>
      </c>
      <c r="K15" s="48"/>
      <c r="L15" s="52" t="s">
        <v>32</v>
      </c>
    </row>
    <row r="16" spans="1:12" ht="21.75" customHeight="1">
      <c r="A16" s="46" t="s">
        <v>27</v>
      </c>
      <c r="B16" s="46"/>
      <c r="C16" s="48"/>
      <c r="D16" s="51">
        <v>179640000000</v>
      </c>
      <c r="E16" s="48"/>
      <c r="F16" s="51">
        <v>4338921204</v>
      </c>
      <c r="G16" s="48"/>
      <c r="H16" s="51">
        <v>4338921204</v>
      </c>
      <c r="I16" s="48"/>
      <c r="J16" s="51">
        <v>179640000000</v>
      </c>
      <c r="K16" s="48"/>
      <c r="L16" s="52" t="s">
        <v>33</v>
      </c>
    </row>
    <row r="17" spans="1:12" ht="21.75" customHeight="1">
      <c r="A17" s="46" t="s">
        <v>27</v>
      </c>
      <c r="B17" s="46"/>
      <c r="C17" s="48"/>
      <c r="D17" s="51">
        <v>185250000000</v>
      </c>
      <c r="E17" s="48"/>
      <c r="F17" s="51">
        <v>3948230820</v>
      </c>
      <c r="G17" s="48"/>
      <c r="H17" s="51">
        <v>3948230820</v>
      </c>
      <c r="I17" s="48"/>
      <c r="J17" s="51">
        <v>185250000000</v>
      </c>
      <c r="K17" s="48"/>
      <c r="L17" s="52" t="s">
        <v>34</v>
      </c>
    </row>
    <row r="18" spans="1:12" ht="21.75" customHeight="1">
      <c r="A18" s="46" t="s">
        <v>27</v>
      </c>
      <c r="B18" s="46"/>
      <c r="C18" s="48"/>
      <c r="D18" s="51">
        <v>100150000000</v>
      </c>
      <c r="E18" s="48"/>
      <c r="F18" s="51">
        <v>2967832190</v>
      </c>
      <c r="G18" s="48"/>
      <c r="H18" s="51">
        <v>2967832190</v>
      </c>
      <c r="I18" s="48"/>
      <c r="J18" s="51">
        <v>100150000000</v>
      </c>
      <c r="K18" s="48"/>
      <c r="L18" s="52" t="s">
        <v>35</v>
      </c>
    </row>
    <row r="19" spans="1:12" ht="21.75" customHeight="1">
      <c r="A19" s="46" t="s">
        <v>36</v>
      </c>
      <c r="B19" s="46"/>
      <c r="C19" s="48"/>
      <c r="D19" s="51">
        <v>1343074</v>
      </c>
      <c r="E19" s="48"/>
      <c r="F19" s="51">
        <v>5314</v>
      </c>
      <c r="G19" s="48"/>
      <c r="H19" s="51">
        <v>0</v>
      </c>
      <c r="I19" s="48"/>
      <c r="J19" s="51">
        <v>1348388</v>
      </c>
      <c r="K19" s="48"/>
      <c r="L19" s="52" t="s">
        <v>37</v>
      </c>
    </row>
    <row r="20" spans="1:12" ht="21.75" customHeight="1">
      <c r="A20" s="46" t="s">
        <v>38</v>
      </c>
      <c r="B20" s="46"/>
      <c r="C20" s="48"/>
      <c r="D20" s="51">
        <v>22426311039</v>
      </c>
      <c r="E20" s="48"/>
      <c r="F20" s="51">
        <v>7132736302</v>
      </c>
      <c r="G20" s="48"/>
      <c r="H20" s="51">
        <v>0</v>
      </c>
      <c r="I20" s="48"/>
      <c r="J20" s="51">
        <v>29559047341</v>
      </c>
      <c r="K20" s="48"/>
      <c r="L20" s="52" t="s">
        <v>39</v>
      </c>
    </row>
    <row r="21" spans="1:12" ht="21.75" customHeight="1">
      <c r="A21" s="46" t="s">
        <v>40</v>
      </c>
      <c r="B21" s="46"/>
      <c r="C21" s="48"/>
      <c r="D21" s="51">
        <v>215250000000</v>
      </c>
      <c r="E21" s="48"/>
      <c r="F21" s="51">
        <v>8901906302</v>
      </c>
      <c r="G21" s="48"/>
      <c r="H21" s="51">
        <v>8901906302</v>
      </c>
      <c r="I21" s="48"/>
      <c r="J21" s="51">
        <v>215250000000</v>
      </c>
      <c r="K21" s="48"/>
      <c r="L21" s="52" t="s">
        <v>41</v>
      </c>
    </row>
    <row r="22" spans="1:12" ht="21.75" customHeight="1">
      <c r="A22" s="46" t="s">
        <v>27</v>
      </c>
      <c r="B22" s="46"/>
      <c r="C22" s="48"/>
      <c r="D22" s="51">
        <v>74000000000</v>
      </c>
      <c r="E22" s="48"/>
      <c r="F22" s="51">
        <v>1717142120</v>
      </c>
      <c r="G22" s="48"/>
      <c r="H22" s="51">
        <v>1717142120</v>
      </c>
      <c r="I22" s="48"/>
      <c r="J22" s="51">
        <v>74000000000</v>
      </c>
      <c r="K22" s="48"/>
      <c r="L22" s="52" t="s">
        <v>42</v>
      </c>
    </row>
    <row r="23" spans="1:12" ht="21.75" customHeight="1">
      <c r="A23" s="46" t="s">
        <v>27</v>
      </c>
      <c r="B23" s="46"/>
      <c r="C23" s="48"/>
      <c r="D23" s="51">
        <v>86000000000</v>
      </c>
      <c r="E23" s="48"/>
      <c r="F23" s="51">
        <v>2186520547</v>
      </c>
      <c r="G23" s="48"/>
      <c r="H23" s="51">
        <v>2186520547</v>
      </c>
      <c r="I23" s="48"/>
      <c r="J23" s="51">
        <v>86000000000</v>
      </c>
      <c r="K23" s="48"/>
      <c r="L23" s="52" t="s">
        <v>43</v>
      </c>
    </row>
    <row r="24" spans="1:12" ht="21.75" customHeight="1">
      <c r="A24" s="46" t="s">
        <v>27</v>
      </c>
      <c r="B24" s="46"/>
      <c r="C24" s="48"/>
      <c r="D24" s="51">
        <v>56000000000</v>
      </c>
      <c r="E24" s="48"/>
      <c r="F24" s="51">
        <v>1423780821</v>
      </c>
      <c r="G24" s="48"/>
      <c r="H24" s="51">
        <v>1423780821</v>
      </c>
      <c r="I24" s="48"/>
      <c r="J24" s="51">
        <v>56000000000</v>
      </c>
      <c r="K24" s="48"/>
      <c r="L24" s="52" t="s">
        <v>44</v>
      </c>
    </row>
    <row r="25" spans="1:12" ht="21.75" customHeight="1">
      <c r="A25" s="47" t="s">
        <v>27</v>
      </c>
      <c r="B25" s="47"/>
      <c r="C25" s="48"/>
      <c r="D25" s="53">
        <v>0</v>
      </c>
      <c r="E25" s="48"/>
      <c r="F25" s="53">
        <v>66000000000</v>
      </c>
      <c r="G25" s="48"/>
      <c r="H25" s="53">
        <v>0</v>
      </c>
      <c r="I25" s="48"/>
      <c r="J25" s="53">
        <v>66000000000</v>
      </c>
      <c r="K25" s="48"/>
      <c r="L25" s="54" t="s">
        <v>45</v>
      </c>
    </row>
    <row r="26" spans="1:12" ht="21.75" customHeight="1">
      <c r="A26" s="44" t="s">
        <v>16</v>
      </c>
      <c r="B26" s="44"/>
      <c r="C26" s="48"/>
      <c r="D26" s="55">
        <v>1723576716763</v>
      </c>
      <c r="E26" s="48"/>
      <c r="F26" s="55">
        <v>152933653602</v>
      </c>
      <c r="G26" s="48"/>
      <c r="H26" s="55">
        <v>109456315616</v>
      </c>
      <c r="I26" s="48"/>
      <c r="J26" s="55">
        <v>1767054054749</v>
      </c>
      <c r="K26" s="48"/>
      <c r="L26" s="56">
        <v>0</v>
      </c>
    </row>
  </sheetData>
  <mergeCells count="24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rightToLeft="1" view="pageBreakPreview" zoomScaleNormal="100" zoomScaleSheetLayoutView="100" workbookViewId="0">
      <selection sqref="A1:I1"/>
    </sheetView>
  </sheetViews>
  <sheetFormatPr defaultRowHeight="12.75"/>
  <cols>
    <col min="1" max="1" width="2.5703125" customWidth="1"/>
    <col min="2" max="2" width="57.28515625" customWidth="1"/>
    <col min="3" max="4" width="1.28515625" customWidth="1"/>
    <col min="5" max="5" width="22" customWidth="1"/>
    <col min="6" max="6" width="1.28515625" customWidth="1"/>
    <col min="7" max="7" width="15.5703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21.75" customHeight="1">
      <c r="A2" s="29" t="s">
        <v>46</v>
      </c>
      <c r="B2" s="29"/>
      <c r="C2" s="29"/>
      <c r="D2" s="29"/>
      <c r="E2" s="29"/>
      <c r="F2" s="29"/>
      <c r="G2" s="29"/>
      <c r="H2" s="29"/>
      <c r="I2" s="29"/>
    </row>
    <row r="3" spans="1:9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14.45" customHeight="1"/>
    <row r="5" spans="1:9" ht="29.1" customHeight="1">
      <c r="A5" s="1"/>
      <c r="B5" s="30"/>
      <c r="C5" s="30"/>
      <c r="D5" s="30"/>
      <c r="E5" s="30"/>
      <c r="F5" s="30"/>
      <c r="G5" s="30"/>
      <c r="H5" s="30"/>
      <c r="I5" s="30"/>
    </row>
    <row r="6" spans="1:9" ht="14.45" customHeight="1"/>
    <row r="7" spans="1:9" ht="14.45" customHeight="1">
      <c r="A7" s="26" t="s">
        <v>47</v>
      </c>
      <c r="B7" s="26"/>
      <c r="E7" s="2" t="s">
        <v>18</v>
      </c>
      <c r="G7" s="2" t="s">
        <v>48</v>
      </c>
      <c r="I7" s="2" t="s">
        <v>49</v>
      </c>
    </row>
    <row r="8" spans="1:9" ht="21.75" customHeight="1">
      <c r="A8" s="45" t="s">
        <v>50</v>
      </c>
      <c r="B8" s="45"/>
      <c r="C8" s="64"/>
      <c r="D8" s="64"/>
      <c r="E8" s="49">
        <v>-24872877</v>
      </c>
      <c r="F8" s="65"/>
      <c r="G8" s="50">
        <v>-0.06</v>
      </c>
      <c r="H8" s="65"/>
      <c r="I8" s="50">
        <v>0</v>
      </c>
    </row>
    <row r="9" spans="1:9" ht="21.75" customHeight="1">
      <c r="A9" s="46" t="s">
        <v>51</v>
      </c>
      <c r="B9" s="46"/>
      <c r="C9" s="64"/>
      <c r="D9" s="64"/>
      <c r="E9" s="51">
        <v>0</v>
      </c>
      <c r="F9" s="65"/>
      <c r="G9" s="52">
        <v>0</v>
      </c>
      <c r="H9" s="65"/>
      <c r="I9" s="52">
        <v>0</v>
      </c>
    </row>
    <row r="10" spans="1:9" ht="21.75" customHeight="1">
      <c r="A10" s="46" t="s">
        <v>52</v>
      </c>
      <c r="B10" s="46"/>
      <c r="C10" s="64"/>
      <c r="D10" s="64"/>
      <c r="E10" s="51">
        <v>0</v>
      </c>
      <c r="F10" s="65"/>
      <c r="G10" s="52">
        <v>0</v>
      </c>
      <c r="H10" s="65"/>
      <c r="I10" s="52">
        <v>0</v>
      </c>
    </row>
    <row r="11" spans="1:9" ht="21.75" customHeight="1">
      <c r="A11" s="46" t="s">
        <v>53</v>
      </c>
      <c r="B11" s="46"/>
      <c r="C11" s="64"/>
      <c r="D11" s="64"/>
      <c r="E11" s="51">
        <v>44481963316</v>
      </c>
      <c r="F11" s="65"/>
      <c r="G11" s="52">
        <v>99.51</v>
      </c>
      <c r="H11" s="65"/>
      <c r="I11" s="52">
        <v>1.29</v>
      </c>
    </row>
    <row r="12" spans="1:9" ht="21.75" customHeight="1">
      <c r="A12" s="47" t="s">
        <v>54</v>
      </c>
      <c r="B12" s="47"/>
      <c r="C12" s="64"/>
      <c r="D12" s="64"/>
      <c r="E12" s="53">
        <v>245193343</v>
      </c>
      <c r="F12" s="65"/>
      <c r="G12" s="54">
        <v>0.55000000000000004</v>
      </c>
      <c r="H12" s="65"/>
      <c r="I12" s="54">
        <v>0.01</v>
      </c>
    </row>
    <row r="13" spans="1:9" ht="21.75" customHeight="1">
      <c r="A13" s="44" t="s">
        <v>16</v>
      </c>
      <c r="B13" s="44"/>
      <c r="C13" s="64"/>
      <c r="D13" s="64"/>
      <c r="E13" s="55">
        <v>44702283782</v>
      </c>
      <c r="F13" s="65"/>
      <c r="G13" s="56">
        <v>100</v>
      </c>
      <c r="H13" s="65"/>
      <c r="I13" s="56">
        <v>1.3</v>
      </c>
    </row>
  </sheetData>
  <mergeCells count="11">
    <mergeCell ref="A1:I1"/>
    <mergeCell ref="A2:I2"/>
    <mergeCell ref="A3:I3"/>
    <mergeCell ref="B5:I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1"/>
  <sheetViews>
    <sheetView rightToLeft="1" view="pageBreakPreview" zoomScaleNormal="100" zoomScaleSheetLayoutView="100" workbookViewId="0">
      <selection sqref="A1:W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/>
    <row r="5" spans="1:23" ht="14.45" customHeight="1">
      <c r="A5" s="1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4.45" customHeight="1">
      <c r="D6" s="26" t="s">
        <v>55</v>
      </c>
      <c r="E6" s="26"/>
      <c r="F6" s="26"/>
      <c r="G6" s="26"/>
      <c r="H6" s="26"/>
      <c r="I6" s="26"/>
      <c r="J6" s="26"/>
      <c r="K6" s="26"/>
      <c r="L6" s="26"/>
      <c r="N6" s="26" t="s">
        <v>56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>
      <c r="D7" s="3"/>
      <c r="E7" s="3"/>
      <c r="F7" s="3"/>
      <c r="G7" s="3"/>
      <c r="H7" s="3"/>
      <c r="I7" s="3"/>
      <c r="J7" s="28" t="s">
        <v>16</v>
      </c>
      <c r="K7" s="28"/>
      <c r="L7" s="28"/>
      <c r="N7" s="3"/>
      <c r="O7" s="3"/>
      <c r="P7" s="3"/>
      <c r="Q7" s="3"/>
      <c r="R7" s="3"/>
      <c r="S7" s="3"/>
      <c r="T7" s="3"/>
      <c r="U7" s="28" t="s">
        <v>16</v>
      </c>
      <c r="V7" s="28"/>
      <c r="W7" s="28"/>
    </row>
    <row r="8" spans="1:23" ht="14.45" customHeight="1">
      <c r="A8" s="26" t="s">
        <v>57</v>
      </c>
      <c r="B8" s="26"/>
      <c r="D8" s="2" t="s">
        <v>58</v>
      </c>
      <c r="F8" s="2" t="s">
        <v>59</v>
      </c>
      <c r="H8" s="2" t="s">
        <v>60</v>
      </c>
      <c r="J8" s="4" t="s">
        <v>18</v>
      </c>
      <c r="K8" s="3"/>
      <c r="L8" s="4" t="s">
        <v>48</v>
      </c>
      <c r="N8" s="2" t="s">
        <v>58</v>
      </c>
      <c r="P8" s="26" t="s">
        <v>59</v>
      </c>
      <c r="Q8" s="26"/>
      <c r="S8" s="2" t="s">
        <v>60</v>
      </c>
      <c r="U8" s="4" t="s">
        <v>18</v>
      </c>
      <c r="V8" s="3"/>
      <c r="W8" s="4" t="s">
        <v>48</v>
      </c>
    </row>
    <row r="9" spans="1:23" ht="21.75" customHeight="1">
      <c r="A9" s="66" t="s">
        <v>15</v>
      </c>
      <c r="B9" s="66"/>
      <c r="D9" s="71">
        <v>0</v>
      </c>
      <c r="E9" s="69"/>
      <c r="F9" s="67">
        <v>-24872877</v>
      </c>
      <c r="G9" s="69"/>
      <c r="H9" s="71">
        <v>0</v>
      </c>
      <c r="I9" s="69"/>
      <c r="J9" s="67">
        <v>-24872877</v>
      </c>
      <c r="K9" s="69"/>
      <c r="L9" s="72">
        <v>-0.06</v>
      </c>
      <c r="M9" s="69"/>
      <c r="N9" s="71">
        <v>0</v>
      </c>
      <c r="O9" s="69"/>
      <c r="P9" s="67">
        <v>-24872877</v>
      </c>
      <c r="Q9" s="67"/>
      <c r="R9" s="69"/>
      <c r="S9" s="71">
        <v>0</v>
      </c>
      <c r="T9" s="69"/>
      <c r="U9" s="67">
        <v>-24872877</v>
      </c>
      <c r="V9" s="69"/>
      <c r="W9" s="72">
        <v>-0.06</v>
      </c>
    </row>
    <row r="10" spans="1:23" ht="21.75" customHeight="1" thickBot="1">
      <c r="A10" s="27" t="s">
        <v>16</v>
      </c>
      <c r="B10" s="27"/>
      <c r="D10" s="42">
        <v>0</v>
      </c>
      <c r="E10" s="69"/>
      <c r="F10" s="68">
        <v>-24872877</v>
      </c>
      <c r="G10" s="69"/>
      <c r="H10" s="42">
        <v>0</v>
      </c>
      <c r="I10" s="69"/>
      <c r="J10" s="68">
        <v>-24872877</v>
      </c>
      <c r="K10" s="69"/>
      <c r="L10" s="73">
        <v>-0.06</v>
      </c>
      <c r="M10" s="69"/>
      <c r="N10" s="42">
        <v>0</v>
      </c>
      <c r="O10" s="69"/>
      <c r="P10" s="69"/>
      <c r="Q10" s="68">
        <v>-24872877</v>
      </c>
      <c r="R10" s="69"/>
      <c r="S10" s="42">
        <v>0</v>
      </c>
      <c r="T10" s="69"/>
      <c r="U10" s="68">
        <v>-24872877</v>
      </c>
      <c r="V10" s="69"/>
      <c r="W10" s="73">
        <v>-0.06</v>
      </c>
    </row>
    <row r="11" spans="1:23" ht="13.5" thickTop="1"/>
  </sheetData>
  <mergeCells count="12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</mergeCells>
  <pageMargins left="0.39" right="0.39" top="0.39" bottom="0.39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rightToLeft="1" view="pageBreakPreview" zoomScaleNormal="100" zoomScaleSheetLayoutView="100" workbookViewId="0">
      <selection sqref="A1:H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29" t="s">
        <v>0</v>
      </c>
      <c r="B1" s="29"/>
      <c r="C1" s="29"/>
      <c r="D1" s="29"/>
      <c r="E1" s="29"/>
      <c r="F1" s="29"/>
      <c r="G1" s="29"/>
      <c r="H1" s="29"/>
    </row>
    <row r="2" spans="1:8" ht="21.75" customHeight="1">
      <c r="A2" s="29" t="s">
        <v>46</v>
      </c>
      <c r="B2" s="29"/>
      <c r="C2" s="29"/>
      <c r="D2" s="29"/>
      <c r="E2" s="29"/>
      <c r="F2" s="29"/>
      <c r="G2" s="29"/>
      <c r="H2" s="29"/>
    </row>
    <row r="3" spans="1:8" ht="21.75" customHeight="1">
      <c r="A3" s="29" t="s">
        <v>2</v>
      </c>
      <c r="B3" s="29"/>
      <c r="C3" s="29"/>
      <c r="D3" s="29"/>
      <c r="E3" s="29"/>
      <c r="F3" s="29"/>
      <c r="G3" s="29"/>
      <c r="H3" s="29"/>
    </row>
    <row r="4" spans="1:8" ht="14.45" customHeight="1"/>
    <row r="5" spans="1:8" ht="14.45" customHeight="1">
      <c r="A5" s="1"/>
      <c r="B5" s="30"/>
      <c r="C5" s="30"/>
      <c r="D5" s="30"/>
      <c r="E5" s="30"/>
      <c r="F5" s="30"/>
      <c r="G5" s="30"/>
      <c r="H5" s="30"/>
    </row>
    <row r="6" spans="1:8" ht="14.45" customHeight="1">
      <c r="D6" s="26" t="s">
        <v>55</v>
      </c>
      <c r="E6" s="26"/>
      <c r="G6" s="26" t="s">
        <v>56</v>
      </c>
      <c r="H6" s="26"/>
    </row>
    <row r="7" spans="1:8" ht="36.4" customHeight="1">
      <c r="A7" s="26" t="s">
        <v>61</v>
      </c>
      <c r="B7" s="26"/>
      <c r="D7" s="11" t="s">
        <v>62</v>
      </c>
      <c r="E7" s="3"/>
      <c r="G7" s="11" t="s">
        <v>62</v>
      </c>
      <c r="H7" s="3"/>
    </row>
    <row r="8" spans="1:8" ht="21.75" customHeight="1">
      <c r="A8" s="33" t="s">
        <v>21</v>
      </c>
      <c r="B8" s="33"/>
      <c r="D8" s="39">
        <v>17381520</v>
      </c>
      <c r="E8" s="69"/>
      <c r="F8" s="69"/>
      <c r="G8" s="39">
        <v>17381520</v>
      </c>
    </row>
    <row r="9" spans="1:8" ht="21.75" customHeight="1">
      <c r="A9" s="31" t="s">
        <v>23</v>
      </c>
      <c r="B9" s="31"/>
      <c r="D9" s="43">
        <v>6395536</v>
      </c>
      <c r="E9" s="69"/>
      <c r="F9" s="69"/>
      <c r="G9" s="43">
        <v>6395536</v>
      </c>
    </row>
    <row r="10" spans="1:8" ht="21.75" customHeight="1">
      <c r="A10" s="31" t="s">
        <v>27</v>
      </c>
      <c r="B10" s="31"/>
      <c r="D10" s="43">
        <v>4640445180</v>
      </c>
      <c r="E10" s="69"/>
      <c r="F10" s="69"/>
      <c r="G10" s="43">
        <v>4640445180</v>
      </c>
    </row>
    <row r="11" spans="1:8" ht="21.75" customHeight="1">
      <c r="A11" s="31" t="s">
        <v>27</v>
      </c>
      <c r="B11" s="31"/>
      <c r="D11" s="43">
        <v>8978852710</v>
      </c>
      <c r="E11" s="69"/>
      <c r="F11" s="69"/>
      <c r="G11" s="43">
        <v>8978852710</v>
      </c>
    </row>
    <row r="12" spans="1:8" ht="21.75" customHeight="1">
      <c r="A12" s="31" t="s">
        <v>27</v>
      </c>
      <c r="B12" s="31"/>
      <c r="D12" s="43">
        <v>1667152379</v>
      </c>
      <c r="E12" s="69"/>
      <c r="F12" s="69"/>
      <c r="G12" s="43">
        <v>1667152379</v>
      </c>
    </row>
    <row r="13" spans="1:8" ht="21.75" customHeight="1">
      <c r="A13" s="31" t="s">
        <v>31</v>
      </c>
      <c r="B13" s="31"/>
      <c r="D13" s="43">
        <v>4226531506</v>
      </c>
      <c r="E13" s="69"/>
      <c r="F13" s="69"/>
      <c r="G13" s="43">
        <v>4226531506</v>
      </c>
    </row>
    <row r="14" spans="1:8" ht="21.75" customHeight="1">
      <c r="A14" s="31" t="s">
        <v>27</v>
      </c>
      <c r="B14" s="31"/>
      <c r="D14" s="43">
        <v>4649969090</v>
      </c>
      <c r="E14" s="69"/>
      <c r="F14" s="69"/>
      <c r="G14" s="43">
        <v>4649969090</v>
      </c>
    </row>
    <row r="15" spans="1:8" ht="21.75" customHeight="1">
      <c r="A15" s="31" t="s">
        <v>27</v>
      </c>
      <c r="B15" s="31"/>
      <c r="D15" s="43">
        <v>4798736295</v>
      </c>
      <c r="E15" s="69"/>
      <c r="F15" s="69"/>
      <c r="G15" s="43">
        <v>4798736295</v>
      </c>
    </row>
    <row r="16" spans="1:8" ht="21.75" customHeight="1">
      <c r="A16" s="31" t="s">
        <v>27</v>
      </c>
      <c r="B16" s="31"/>
      <c r="D16" s="43">
        <v>3155784929</v>
      </c>
      <c r="E16" s="69"/>
      <c r="F16" s="69"/>
      <c r="G16" s="43">
        <v>3155784929</v>
      </c>
    </row>
    <row r="17" spans="1:7" ht="21.75" customHeight="1">
      <c r="A17" s="31" t="s">
        <v>36</v>
      </c>
      <c r="B17" s="31"/>
      <c r="D17" s="43">
        <v>5314</v>
      </c>
      <c r="E17" s="69"/>
      <c r="F17" s="69"/>
      <c r="G17" s="43">
        <v>5314</v>
      </c>
    </row>
    <row r="18" spans="1:7" ht="21.75" customHeight="1">
      <c r="A18" s="31" t="s">
        <v>40</v>
      </c>
      <c r="B18" s="31"/>
      <c r="D18" s="43">
        <v>5575859578</v>
      </c>
      <c r="E18" s="69"/>
      <c r="F18" s="69"/>
      <c r="G18" s="43">
        <v>5575859578</v>
      </c>
    </row>
    <row r="19" spans="1:7" ht="21.75" customHeight="1">
      <c r="A19" s="31" t="s">
        <v>27</v>
      </c>
      <c r="B19" s="31"/>
      <c r="D19" s="43">
        <v>1979753403</v>
      </c>
      <c r="E19" s="69"/>
      <c r="F19" s="69"/>
      <c r="G19" s="43">
        <v>1979753403</v>
      </c>
    </row>
    <row r="20" spans="1:7" ht="21.75" customHeight="1">
      <c r="A20" s="31" t="s">
        <v>27</v>
      </c>
      <c r="B20" s="31"/>
      <c r="D20" s="43">
        <v>2337315067</v>
      </c>
      <c r="E20" s="69"/>
      <c r="F20" s="69"/>
      <c r="G20" s="43">
        <v>2337315067</v>
      </c>
    </row>
    <row r="21" spans="1:7" ht="21.75" customHeight="1">
      <c r="A21" s="31" t="s">
        <v>27</v>
      </c>
      <c r="B21" s="31"/>
      <c r="D21" s="43">
        <v>1521972601</v>
      </c>
      <c r="E21" s="69"/>
      <c r="F21" s="69"/>
      <c r="G21" s="43">
        <v>1521972601</v>
      </c>
    </row>
    <row r="22" spans="1:7" ht="21.75" customHeight="1">
      <c r="A22" s="32" t="s">
        <v>27</v>
      </c>
      <c r="B22" s="32"/>
      <c r="D22" s="70">
        <v>925808208</v>
      </c>
      <c r="E22" s="69"/>
      <c r="F22" s="69"/>
      <c r="G22" s="70">
        <v>925808208</v>
      </c>
    </row>
    <row r="23" spans="1:7" ht="21.75" customHeight="1">
      <c r="A23" s="27" t="s">
        <v>16</v>
      </c>
      <c r="B23" s="27"/>
      <c r="D23" s="42">
        <v>44481963316</v>
      </c>
      <c r="E23" s="69"/>
      <c r="F23" s="69"/>
      <c r="G23" s="42">
        <v>44481963316</v>
      </c>
    </row>
  </sheetData>
  <mergeCells count="23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9" t="s">
        <v>0</v>
      </c>
      <c r="B1" s="29"/>
      <c r="C1" s="29"/>
      <c r="D1" s="29"/>
      <c r="E1" s="29"/>
      <c r="F1" s="29"/>
    </row>
    <row r="2" spans="1:6" ht="21.75" customHeight="1">
      <c r="A2" s="29" t="s">
        <v>46</v>
      </c>
      <c r="B2" s="29"/>
      <c r="C2" s="29"/>
      <c r="D2" s="29"/>
      <c r="E2" s="29"/>
      <c r="F2" s="29"/>
    </row>
    <row r="3" spans="1:6" ht="21.75" customHeight="1">
      <c r="A3" s="29" t="s">
        <v>2</v>
      </c>
      <c r="B3" s="29"/>
      <c r="C3" s="29"/>
      <c r="D3" s="29"/>
      <c r="E3" s="29"/>
      <c r="F3" s="29"/>
    </row>
    <row r="4" spans="1:6" ht="14.45" customHeight="1"/>
    <row r="5" spans="1:6" ht="29.1" customHeight="1">
      <c r="A5" s="1"/>
      <c r="B5" s="30"/>
      <c r="C5" s="30"/>
      <c r="D5" s="30"/>
      <c r="E5" s="30"/>
      <c r="F5" s="30"/>
    </row>
    <row r="6" spans="1:6" ht="14.45" customHeight="1">
      <c r="D6" s="2" t="s">
        <v>55</v>
      </c>
      <c r="F6" s="2" t="s">
        <v>5</v>
      </c>
    </row>
    <row r="7" spans="1:6" ht="14.45" customHeight="1">
      <c r="A7" s="26" t="s">
        <v>54</v>
      </c>
      <c r="B7" s="26"/>
      <c r="D7" s="4" t="s">
        <v>18</v>
      </c>
      <c r="F7" s="4" t="s">
        <v>18</v>
      </c>
    </row>
    <row r="8" spans="1:6" ht="21.75" customHeight="1">
      <c r="A8" s="33" t="s">
        <v>54</v>
      </c>
      <c r="B8" s="33"/>
      <c r="D8" s="39">
        <v>0</v>
      </c>
      <c r="E8" s="69"/>
      <c r="F8" s="39">
        <v>0</v>
      </c>
    </row>
    <row r="9" spans="1:6" ht="21.75" customHeight="1">
      <c r="A9" s="31" t="s">
        <v>63</v>
      </c>
      <c r="B9" s="31"/>
      <c r="D9" s="43">
        <v>245193343</v>
      </c>
      <c r="E9" s="69"/>
      <c r="F9" s="43">
        <v>245193343</v>
      </c>
    </row>
    <row r="10" spans="1:6" ht="21.75" customHeight="1">
      <c r="A10" s="32" t="s">
        <v>64</v>
      </c>
      <c r="B10" s="32"/>
      <c r="D10" s="70">
        <v>0</v>
      </c>
      <c r="E10" s="69"/>
      <c r="F10" s="70">
        <v>0</v>
      </c>
    </row>
    <row r="11" spans="1:6" ht="21.75" customHeight="1">
      <c r="A11" s="27" t="s">
        <v>16</v>
      </c>
      <c r="B11" s="27"/>
      <c r="D11" s="42">
        <v>245193343</v>
      </c>
      <c r="E11" s="69"/>
      <c r="F11" s="42">
        <v>245193343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3"/>
  <sheetViews>
    <sheetView rightToLeft="1" view="pageBreakPreview" zoomScaleNormal="100" zoomScaleSheetLayoutView="100" workbookViewId="0">
      <selection sqref="A1:M1"/>
    </sheetView>
  </sheetViews>
  <sheetFormatPr defaultRowHeight="12.75"/>
  <cols>
    <col min="1" max="1" width="39" customWidth="1"/>
    <col min="2" max="2" width="1.28515625" customWidth="1"/>
    <col min="3" max="3" width="20.42578125" customWidth="1"/>
    <col min="4" max="4" width="1.28515625" customWidth="1"/>
    <col min="5" max="5" width="16.140625" customWidth="1"/>
    <col min="6" max="6" width="1.28515625" customWidth="1"/>
    <col min="7" max="7" width="15.5703125" customWidth="1"/>
    <col min="8" max="8" width="1.28515625" customWidth="1"/>
    <col min="9" max="9" width="21" customWidth="1"/>
    <col min="10" max="10" width="1.28515625" customWidth="1"/>
    <col min="11" max="11" width="18.5703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/>
    <row r="5" spans="1:13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>
      <c r="A6" s="26" t="s">
        <v>47</v>
      </c>
      <c r="C6" s="26" t="s">
        <v>55</v>
      </c>
      <c r="D6" s="26"/>
      <c r="E6" s="26"/>
      <c r="F6" s="26"/>
      <c r="G6" s="26"/>
      <c r="I6" s="26" t="s">
        <v>56</v>
      </c>
      <c r="J6" s="26"/>
      <c r="K6" s="26"/>
      <c r="L6" s="26"/>
      <c r="M6" s="26"/>
    </row>
    <row r="7" spans="1:13" ht="29.1" customHeight="1">
      <c r="A7" s="26"/>
      <c r="C7" s="11" t="s">
        <v>66</v>
      </c>
      <c r="D7" s="3"/>
      <c r="E7" s="11" t="s">
        <v>65</v>
      </c>
      <c r="F7" s="3"/>
      <c r="G7" s="11" t="s">
        <v>67</v>
      </c>
      <c r="I7" s="11" t="s">
        <v>66</v>
      </c>
      <c r="J7" s="3"/>
      <c r="K7" s="11" t="s">
        <v>65</v>
      </c>
      <c r="L7" s="3"/>
      <c r="M7" s="11" t="s">
        <v>67</v>
      </c>
    </row>
    <row r="8" spans="1:13" ht="21.75" customHeight="1">
      <c r="A8" s="7" t="s">
        <v>21</v>
      </c>
      <c r="C8" s="39">
        <v>17381520</v>
      </c>
      <c r="D8" s="69"/>
      <c r="E8" s="39">
        <v>0</v>
      </c>
      <c r="F8" s="69"/>
      <c r="G8" s="39">
        <v>17381520</v>
      </c>
      <c r="H8" s="69"/>
      <c r="I8" s="39">
        <v>17381520</v>
      </c>
      <c r="J8" s="69"/>
      <c r="K8" s="39">
        <v>0</v>
      </c>
      <c r="L8" s="69"/>
      <c r="M8" s="39">
        <v>17381520</v>
      </c>
    </row>
    <row r="9" spans="1:13" ht="21.75" customHeight="1">
      <c r="A9" s="8" t="s">
        <v>23</v>
      </c>
      <c r="C9" s="43">
        <v>6395536</v>
      </c>
      <c r="D9" s="69"/>
      <c r="E9" s="43">
        <v>0</v>
      </c>
      <c r="F9" s="69"/>
      <c r="G9" s="43">
        <v>6395536</v>
      </c>
      <c r="H9" s="69"/>
      <c r="I9" s="43">
        <v>6395536</v>
      </c>
      <c r="J9" s="69"/>
      <c r="K9" s="43">
        <v>0</v>
      </c>
      <c r="L9" s="69"/>
      <c r="M9" s="43">
        <v>6395536</v>
      </c>
    </row>
    <row r="10" spans="1:13" ht="21.75" customHeight="1">
      <c r="A10" s="8" t="s">
        <v>27</v>
      </c>
      <c r="C10" s="43">
        <v>4640445180</v>
      </c>
      <c r="D10" s="69"/>
      <c r="E10" s="43">
        <v>46413161</v>
      </c>
      <c r="F10" s="69"/>
      <c r="G10" s="43">
        <v>4594032019</v>
      </c>
      <c r="H10" s="69"/>
      <c r="I10" s="43">
        <v>4640445180</v>
      </c>
      <c r="J10" s="69"/>
      <c r="K10" s="43">
        <v>46413161</v>
      </c>
      <c r="L10" s="69"/>
      <c r="M10" s="43">
        <v>4594032019</v>
      </c>
    </row>
    <row r="11" spans="1:13" ht="21.75" customHeight="1">
      <c r="A11" s="8" t="s">
        <v>27</v>
      </c>
      <c r="C11" s="43">
        <v>8978852710</v>
      </c>
      <c r="D11" s="69"/>
      <c r="E11" s="43">
        <v>68550362</v>
      </c>
      <c r="F11" s="69"/>
      <c r="G11" s="43">
        <v>8910302348</v>
      </c>
      <c r="H11" s="69"/>
      <c r="I11" s="43">
        <v>8978852710</v>
      </c>
      <c r="J11" s="69"/>
      <c r="K11" s="43">
        <v>68550362</v>
      </c>
      <c r="L11" s="69"/>
      <c r="M11" s="43">
        <v>8910302348</v>
      </c>
    </row>
    <row r="12" spans="1:13" ht="21.75" customHeight="1">
      <c r="A12" s="8" t="s">
        <v>27</v>
      </c>
      <c r="C12" s="43">
        <v>1667152379</v>
      </c>
      <c r="D12" s="69"/>
      <c r="E12" s="43">
        <v>5579441</v>
      </c>
      <c r="F12" s="69"/>
      <c r="G12" s="43">
        <v>1661572938</v>
      </c>
      <c r="H12" s="69"/>
      <c r="I12" s="43">
        <v>1667152379</v>
      </c>
      <c r="J12" s="69"/>
      <c r="K12" s="43">
        <v>5579441</v>
      </c>
      <c r="L12" s="69"/>
      <c r="M12" s="43">
        <v>1661572938</v>
      </c>
    </row>
    <row r="13" spans="1:13" ht="21.75" customHeight="1">
      <c r="A13" s="8" t="s">
        <v>31</v>
      </c>
      <c r="C13" s="43">
        <v>4226531506</v>
      </c>
      <c r="D13" s="69"/>
      <c r="E13" s="43">
        <v>24215344</v>
      </c>
      <c r="F13" s="69"/>
      <c r="G13" s="43">
        <v>4202316162</v>
      </c>
      <c r="H13" s="69"/>
      <c r="I13" s="43">
        <v>4226531506</v>
      </c>
      <c r="J13" s="69"/>
      <c r="K13" s="43">
        <v>24215344</v>
      </c>
      <c r="L13" s="69"/>
      <c r="M13" s="43">
        <v>4202316162</v>
      </c>
    </row>
    <row r="14" spans="1:13" ht="21.75" customHeight="1">
      <c r="A14" s="8" t="s">
        <v>27</v>
      </c>
      <c r="C14" s="43">
        <v>4649969090</v>
      </c>
      <c r="D14" s="69"/>
      <c r="E14" s="43">
        <v>23456878</v>
      </c>
      <c r="F14" s="69"/>
      <c r="G14" s="43">
        <v>4626512212</v>
      </c>
      <c r="H14" s="69"/>
      <c r="I14" s="43">
        <v>4649969090</v>
      </c>
      <c r="J14" s="69"/>
      <c r="K14" s="43">
        <v>23456878</v>
      </c>
      <c r="L14" s="69"/>
      <c r="M14" s="43">
        <v>4626512212</v>
      </c>
    </row>
    <row r="15" spans="1:13" ht="21.75" customHeight="1">
      <c r="A15" s="8" t="s">
        <v>27</v>
      </c>
      <c r="C15" s="43">
        <v>4798736295</v>
      </c>
      <c r="D15" s="69"/>
      <c r="E15" s="43">
        <v>15400837</v>
      </c>
      <c r="F15" s="69"/>
      <c r="G15" s="43">
        <v>4783335458</v>
      </c>
      <c r="H15" s="69"/>
      <c r="I15" s="43">
        <v>4798736295</v>
      </c>
      <c r="J15" s="69"/>
      <c r="K15" s="43">
        <v>15400837</v>
      </c>
      <c r="L15" s="69"/>
      <c r="M15" s="43">
        <v>4783335458</v>
      </c>
    </row>
    <row r="16" spans="1:13" ht="21.75" customHeight="1">
      <c r="A16" s="8" t="s">
        <v>27</v>
      </c>
      <c r="C16" s="43">
        <v>3155784929</v>
      </c>
      <c r="D16" s="69"/>
      <c r="E16" s="43">
        <v>6068716</v>
      </c>
      <c r="F16" s="69"/>
      <c r="G16" s="43">
        <v>3149716213</v>
      </c>
      <c r="H16" s="69"/>
      <c r="I16" s="43">
        <v>3155784929</v>
      </c>
      <c r="J16" s="69"/>
      <c r="K16" s="43">
        <v>6068716</v>
      </c>
      <c r="L16" s="69"/>
      <c r="M16" s="43">
        <v>3149716213</v>
      </c>
    </row>
    <row r="17" spans="1:13" ht="21.75" customHeight="1">
      <c r="A17" s="8" t="s">
        <v>36</v>
      </c>
      <c r="C17" s="43">
        <v>5314</v>
      </c>
      <c r="D17" s="69"/>
      <c r="E17" s="43">
        <v>0</v>
      </c>
      <c r="F17" s="69"/>
      <c r="G17" s="43">
        <v>5314</v>
      </c>
      <c r="H17" s="69"/>
      <c r="I17" s="43">
        <v>5314</v>
      </c>
      <c r="J17" s="69"/>
      <c r="K17" s="43">
        <v>0</v>
      </c>
      <c r="L17" s="69"/>
      <c r="M17" s="43">
        <v>5314</v>
      </c>
    </row>
    <row r="18" spans="1:13" ht="21.75" customHeight="1">
      <c r="A18" s="8" t="s">
        <v>40</v>
      </c>
      <c r="C18" s="43">
        <v>5575859578</v>
      </c>
      <c r="D18" s="69"/>
      <c r="E18" s="43">
        <v>26473940</v>
      </c>
      <c r="F18" s="69"/>
      <c r="G18" s="43">
        <v>5549385638</v>
      </c>
      <c r="H18" s="69"/>
      <c r="I18" s="43">
        <v>5575859578</v>
      </c>
      <c r="J18" s="69"/>
      <c r="K18" s="43">
        <v>26473940</v>
      </c>
      <c r="L18" s="69"/>
      <c r="M18" s="43">
        <v>5549385638</v>
      </c>
    </row>
    <row r="19" spans="1:13" ht="21.75" customHeight="1">
      <c r="A19" s="8" t="s">
        <v>27</v>
      </c>
      <c r="C19" s="43">
        <v>1979753403</v>
      </c>
      <c r="D19" s="69"/>
      <c r="E19" s="43">
        <v>4119253</v>
      </c>
      <c r="F19" s="69"/>
      <c r="G19" s="43">
        <v>1975634150</v>
      </c>
      <c r="H19" s="69"/>
      <c r="I19" s="43">
        <v>1979753403</v>
      </c>
      <c r="J19" s="69"/>
      <c r="K19" s="43">
        <v>4119253</v>
      </c>
      <c r="L19" s="69"/>
      <c r="M19" s="43">
        <v>1975634150</v>
      </c>
    </row>
    <row r="20" spans="1:13" ht="21.75" customHeight="1">
      <c r="A20" s="8" t="s">
        <v>27</v>
      </c>
      <c r="C20" s="43">
        <v>2337315067</v>
      </c>
      <c r="D20" s="69"/>
      <c r="E20" s="43">
        <v>14267195</v>
      </c>
      <c r="F20" s="69"/>
      <c r="G20" s="43">
        <v>2323047872</v>
      </c>
      <c r="H20" s="69"/>
      <c r="I20" s="43">
        <v>2337315067</v>
      </c>
      <c r="J20" s="69"/>
      <c r="K20" s="43">
        <v>14267195</v>
      </c>
      <c r="L20" s="69"/>
      <c r="M20" s="43">
        <v>2323047872</v>
      </c>
    </row>
    <row r="21" spans="1:13" ht="21.75" customHeight="1">
      <c r="A21" s="8" t="s">
        <v>27</v>
      </c>
      <c r="C21" s="43">
        <v>1521972601</v>
      </c>
      <c r="D21" s="69"/>
      <c r="E21" s="43">
        <v>6679567</v>
      </c>
      <c r="F21" s="69"/>
      <c r="G21" s="43">
        <v>1515293034</v>
      </c>
      <c r="H21" s="69"/>
      <c r="I21" s="43">
        <v>1521972601</v>
      </c>
      <c r="J21" s="69"/>
      <c r="K21" s="43">
        <v>6679567</v>
      </c>
      <c r="L21" s="69"/>
      <c r="M21" s="43">
        <v>1515293034</v>
      </c>
    </row>
    <row r="22" spans="1:13" ht="21.75" customHeight="1">
      <c r="A22" s="10" t="s">
        <v>27</v>
      </c>
      <c r="C22" s="70">
        <v>925808208</v>
      </c>
      <c r="D22" s="69"/>
      <c r="E22" s="70">
        <v>12016981</v>
      </c>
      <c r="F22" s="69"/>
      <c r="G22" s="70">
        <v>913791227</v>
      </c>
      <c r="H22" s="69"/>
      <c r="I22" s="70">
        <v>925808208</v>
      </c>
      <c r="J22" s="69"/>
      <c r="K22" s="70">
        <v>12016981</v>
      </c>
      <c r="L22" s="69"/>
      <c r="M22" s="70">
        <v>913791227</v>
      </c>
    </row>
    <row r="23" spans="1:13" ht="21.75" customHeight="1">
      <c r="A23" s="6" t="s">
        <v>16</v>
      </c>
      <c r="C23" s="42">
        <v>44481963316</v>
      </c>
      <c r="D23" s="69"/>
      <c r="E23" s="42">
        <v>253241675</v>
      </c>
      <c r="F23" s="69"/>
      <c r="G23" s="42">
        <v>44228721641</v>
      </c>
      <c r="H23" s="69"/>
      <c r="I23" s="42">
        <v>44481963316</v>
      </c>
      <c r="J23" s="69"/>
      <c r="K23" s="42">
        <v>253241675</v>
      </c>
      <c r="L23" s="69"/>
      <c r="M23" s="42">
        <v>44228721641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3"/>
  <sheetViews>
    <sheetView rightToLeft="1" view="pageBreakPreview" zoomScaleNormal="100" zoomScaleSheetLayoutView="100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3" customWidth="1"/>
    <col min="4" max="4" width="1.28515625" customWidth="1"/>
    <col min="5" max="5" width="18.85546875" customWidth="1"/>
    <col min="6" max="6" width="1.28515625" customWidth="1"/>
    <col min="7" max="7" width="22" customWidth="1"/>
    <col min="8" max="8" width="1.28515625" customWidth="1"/>
    <col min="9" max="9" width="15.5703125" customWidth="1"/>
    <col min="10" max="10" width="1.28515625" customWidth="1"/>
    <col min="11" max="11" width="16.42578125" customWidth="1"/>
    <col min="12" max="12" width="1.28515625" customWidth="1"/>
    <col min="13" max="13" width="20.7109375" customWidth="1"/>
    <col min="14" max="14" width="1.28515625" customWidth="1"/>
    <col min="15" max="15" width="16.8554687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9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1.75" customHeight="1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9" ht="21.7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9" ht="14.25" customHeight="1"/>
    <row r="5" spans="1:19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9" ht="14.45" customHeight="1">
      <c r="A6" s="26" t="s">
        <v>47</v>
      </c>
      <c r="C6" s="26" t="s">
        <v>55</v>
      </c>
      <c r="D6" s="26"/>
      <c r="E6" s="26"/>
      <c r="F6" s="26"/>
      <c r="G6" s="26"/>
      <c r="H6" s="26"/>
      <c r="I6" s="26"/>
      <c r="K6" s="26" t="s">
        <v>56</v>
      </c>
      <c r="L6" s="26"/>
      <c r="M6" s="26"/>
      <c r="N6" s="26"/>
      <c r="O6" s="26"/>
      <c r="P6" s="26"/>
      <c r="Q6" s="26"/>
      <c r="R6" s="26"/>
    </row>
    <row r="7" spans="1:19" ht="45.75" customHeight="1">
      <c r="A7" s="26"/>
      <c r="C7" s="11" t="s">
        <v>9</v>
      </c>
      <c r="D7" s="3"/>
      <c r="E7" s="11" t="s">
        <v>11</v>
      </c>
      <c r="F7" s="3"/>
      <c r="G7" s="11" t="s">
        <v>68</v>
      </c>
      <c r="H7" s="3"/>
      <c r="I7" s="11" t="s">
        <v>69</v>
      </c>
      <c r="K7" s="11" t="s">
        <v>9</v>
      </c>
      <c r="L7" s="3"/>
      <c r="M7" s="11" t="s">
        <v>11</v>
      </c>
      <c r="N7" s="3"/>
      <c r="O7" s="11" t="s">
        <v>68</v>
      </c>
      <c r="P7" s="3"/>
      <c r="Q7" s="34" t="s">
        <v>69</v>
      </c>
      <c r="R7" s="34"/>
    </row>
    <row r="8" spans="1:19" ht="21.75" customHeight="1">
      <c r="A8" s="5" t="s">
        <v>15</v>
      </c>
      <c r="C8" s="71">
        <v>70577813</v>
      </c>
      <c r="D8" s="69"/>
      <c r="E8" s="71">
        <v>273055729124</v>
      </c>
      <c r="F8" s="69"/>
      <c r="G8" s="71">
        <v>273080602002</v>
      </c>
      <c r="H8" s="69"/>
      <c r="I8" s="67">
        <v>-24872877</v>
      </c>
      <c r="J8" s="69"/>
      <c r="K8" s="71">
        <v>70577813</v>
      </c>
      <c r="L8" s="69"/>
      <c r="M8" s="71">
        <v>273055729124</v>
      </c>
      <c r="N8" s="69"/>
      <c r="O8" s="71">
        <v>273080602002</v>
      </c>
      <c r="P8" s="69"/>
      <c r="Q8" s="67">
        <v>-24872877</v>
      </c>
      <c r="R8" s="67"/>
      <c r="S8" s="69"/>
    </row>
    <row r="9" spans="1:19" ht="21.75" customHeight="1" thickBot="1">
      <c r="A9" s="6" t="s">
        <v>16</v>
      </c>
      <c r="C9" s="42">
        <v>70577813</v>
      </c>
      <c r="D9" s="69"/>
      <c r="E9" s="42">
        <v>273055729124</v>
      </c>
      <c r="F9" s="69"/>
      <c r="G9" s="42">
        <v>273080602002</v>
      </c>
      <c r="H9" s="69"/>
      <c r="I9" s="68">
        <v>-24872877</v>
      </c>
      <c r="J9" s="69"/>
      <c r="K9" s="42">
        <v>70577813</v>
      </c>
      <c r="L9" s="69"/>
      <c r="M9" s="42">
        <v>273055729124</v>
      </c>
      <c r="N9" s="69"/>
      <c r="O9" s="42">
        <v>273080602002</v>
      </c>
      <c r="P9" s="69"/>
      <c r="Q9" s="68">
        <v>-24872877</v>
      </c>
      <c r="R9" s="67"/>
      <c r="S9" s="69"/>
    </row>
    <row r="10" spans="1:19" ht="13.5" thickTop="1"/>
    <row r="13" spans="1:19" ht="18.75">
      <c r="I13" s="67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سهام 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جلد!Print_Area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'سود سپرده بانکی'!Print_Area</vt:lpstr>
      <vt:lpstr>'سهام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meysam rameshi</cp:lastModifiedBy>
  <cp:lastPrinted>2026-04-22T05:51:57Z</cp:lastPrinted>
  <dcterms:created xsi:type="dcterms:W3CDTF">2026-04-21T07:16:57Z</dcterms:created>
  <dcterms:modified xsi:type="dcterms:W3CDTF">2026-04-22T05:58:54Z</dcterms:modified>
</cp:coreProperties>
</file>