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آقای دشتی\اکسیر\"/>
    </mc:Choice>
  </mc:AlternateContent>
  <xr:revisionPtr revIDLastSave="0" documentId="13_ncr:1_{77A28E95-2B7D-4115-AAC3-9E1485247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لد" sheetId="22" r:id="rId1"/>
    <sheet name="سهام" sheetId="2" r:id="rId2"/>
    <sheet name="اوراق" sheetId="25" r:id="rId3"/>
    <sheet name="سپرده" sheetId="7" r:id="rId4"/>
    <sheet name="درآمد" sheetId="8" r:id="rId5"/>
    <sheet name="درآمد سرمایه گذاری در سهام " sheetId="27" r:id="rId6"/>
    <sheet name="درآمد سرمایه گذاری در اوراق بها" sheetId="28" r:id="rId7"/>
    <sheet name="درآمد سپرده بانکی" sheetId="13" r:id="rId8"/>
    <sheet name="سایر درآمدها" sheetId="14" r:id="rId9"/>
    <sheet name="سود سپرده بانکی" sheetId="18" r:id="rId10"/>
  </sheets>
  <definedNames>
    <definedName name="_xlnm.Print_Area" localSheetId="0">جلد!$A$1:$I$12</definedName>
    <definedName name="_xlnm.Print_Area" localSheetId="4">درآمد!$A$1:$K$12</definedName>
    <definedName name="_xlnm.Print_Area" localSheetId="7">'درآمد سپرده بانکی'!$A$1:$I$26</definedName>
    <definedName name="_xlnm.Print_Area" localSheetId="6">'درآمد سرمایه گذاری در اوراق بها'!$A$1:$R$12</definedName>
    <definedName name="_xlnm.Print_Area" localSheetId="8">'سایر درآمدها'!$A$1:$F$11</definedName>
    <definedName name="_xlnm.Print_Area" localSheetId="3">سپرده!$A$1:$M$29</definedName>
    <definedName name="_xlnm.Print_Area" localSheetId="9">'سود سپرده بانکی'!$A$1:$N$26</definedName>
    <definedName name="_xlnm.Print_Area" localSheetId="1">سهام!$A$1:$AB$17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28" l="1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C11" i="28"/>
  <c r="Q10" i="28"/>
  <c r="K10" i="28"/>
  <c r="I10" i="28"/>
  <c r="V10" i="25"/>
  <c r="W10" i="25"/>
  <c r="X10" i="25"/>
  <c r="Y10" i="25"/>
  <c r="Z10" i="25"/>
  <c r="AA10" i="25"/>
  <c r="AB10" i="25"/>
  <c r="AD10" i="25"/>
  <c r="AE10" i="25"/>
  <c r="AF10" i="25"/>
  <c r="AG10" i="25"/>
  <c r="AH10" i="25"/>
  <c r="AI10" i="25"/>
  <c r="U10" i="25"/>
  <c r="AI9" i="25"/>
  <c r="AG9" i="25"/>
  <c r="H15" i="2"/>
  <c r="J14" i="2"/>
  <c r="X14" i="2"/>
  <c r="Z14" i="2" s="1"/>
  <c r="AD14" i="2" s="1"/>
  <c r="W15" i="2"/>
  <c r="U15" i="2"/>
  <c r="S15" i="2"/>
  <c r="R15" i="2"/>
  <c r="Q15" i="2"/>
  <c r="P15" i="2"/>
  <c r="O15" i="2"/>
  <c r="N15" i="2"/>
  <c r="M15" i="2"/>
  <c r="L15" i="2"/>
  <c r="K15" i="2"/>
  <c r="I15" i="2"/>
  <c r="G15" i="2"/>
  <c r="F15" i="2"/>
  <c r="AA13" i="2"/>
  <c r="Y13" i="2"/>
  <c r="X13" i="2"/>
  <c r="Z13" i="2" s="1"/>
  <c r="AB13" i="2" s="1"/>
  <c r="T13" i="2"/>
  <c r="J13" i="2"/>
  <c r="X12" i="2"/>
  <c r="T12" i="2"/>
  <c r="J12" i="2"/>
  <c r="AA11" i="2"/>
  <c r="Y11" i="2"/>
  <c r="X11" i="2"/>
  <c r="Z11" i="2" s="1"/>
  <c r="AB11" i="2" s="1"/>
  <c r="T11" i="2"/>
  <c r="J11" i="2"/>
  <c r="AA10" i="2"/>
  <c r="AA15" i="2" s="1"/>
  <c r="Y10" i="2"/>
  <c r="X10" i="2"/>
  <c r="T10" i="2"/>
  <c r="V10" i="2" s="1"/>
  <c r="J10" i="2"/>
  <c r="T9" i="2"/>
  <c r="J9" i="2"/>
  <c r="J15" i="2" s="1"/>
  <c r="V11" i="2" l="1"/>
  <c r="Z10" i="2"/>
  <c r="AB10" i="2" s="1"/>
  <c r="X15" i="2"/>
  <c r="Y15" i="2"/>
  <c r="Z12" i="2"/>
  <c r="AB12" i="2" s="1"/>
  <c r="V12" i="2"/>
  <c r="V13" i="2"/>
  <c r="T15" i="2"/>
  <c r="Z9" i="2"/>
  <c r="AB9" i="2" l="1"/>
  <c r="AB15" i="2" s="1"/>
  <c r="AD9" i="2"/>
  <c r="Z15" i="2"/>
  <c r="V9" i="2"/>
  <c r="V15" i="2" s="1"/>
</calcChain>
</file>

<file path=xl/sharedStrings.xml><?xml version="1.0" encoding="utf-8"?>
<sst xmlns="http://schemas.openxmlformats.org/spreadsheetml/2006/main" count="293" uniqueCount="121">
  <si>
    <t>صندوق سرمایه ‏گذاری خصوصی اکسیر زیست پارسیان</t>
  </si>
  <si>
    <t>صورت وضعیت پرتفوی</t>
  </si>
  <si>
    <t>برای ماه منتهی به 1405/05/31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</si>
  <si>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</si>
  <si>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</si>
  <si>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</si>
  <si>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</si>
  <si>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</si>
  <si>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</si>
  <si>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</si>
  <si>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</si>
  <si>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</si>
  <si>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</si>
  <si>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</si>
  <si>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</si>
  <si>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</si>
  <si>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</si>
  <si>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</si>
  <si>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</si>
  <si>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</si>
  <si>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0.12%</t>
  </si>
  <si>
    <t>سپرده کوتاه مدت بانک خاورمیانه سعادت آباد</t>
  </si>
  <si>
    <t>0.30%</t>
  </si>
  <si>
    <t>سپرده کوتاه مدت بانک گردشگری توحید</t>
  </si>
  <si>
    <t>0.25%</t>
  </si>
  <si>
    <t>سپرده بلند مدت بانک گردشگری توحید</t>
  </si>
  <si>
    <t>4.95%</t>
  </si>
  <si>
    <t>9.63%</t>
  </si>
  <si>
    <t>1.73%</t>
  </si>
  <si>
    <t>سپرده بلند مدت بانک پاسارگاد الوند</t>
  </si>
  <si>
    <t>4.70%</t>
  </si>
  <si>
    <t>5.09%</t>
  </si>
  <si>
    <t>5.25%</t>
  </si>
  <si>
    <t>2.84%</t>
  </si>
  <si>
    <t>سپرده کوتاه مدت بانک سینا گیشا</t>
  </si>
  <si>
    <t>0.00%</t>
  </si>
  <si>
    <t>سپرده کوتاه مدت بانک دی الغدیر</t>
  </si>
  <si>
    <t>1.09%</t>
  </si>
  <si>
    <t>سپرده بلند مدت بانک دی الغدیر</t>
  </si>
  <si>
    <t>6.10%</t>
  </si>
  <si>
    <t>2.10%</t>
  </si>
  <si>
    <t>2.44%</t>
  </si>
  <si>
    <t>1.59%</t>
  </si>
  <si>
    <t>1.87%</t>
  </si>
  <si>
    <t>1.95%</t>
  </si>
  <si>
    <t>2.11%</t>
  </si>
  <si>
    <t>جمع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</si>
  <si>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</si>
  <si>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</si>
  <si>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</si>
  <si>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</si>
  <si>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</si>
  <si>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</si>
  <si>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</si>
  <si>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</si>
  <si>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</si>
  <si>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</si>
  <si>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</si>
  <si>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</si>
  <si>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</si>
  <si>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طی ماه</t>
  </si>
  <si>
    <t>از ابتدای سال مالی</t>
  </si>
  <si>
    <t>نام سپرده بانکی</t>
  </si>
  <si>
    <t>سود سپرده بانکی و گواهی سپرده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</si>
  <si>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</si>
  <si>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</si>
  <si>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</si>
  <si>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</si>
  <si>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</si>
  <si>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صورت وضعیت پورتفوی صندوق سرمایه‌گذاری
خصوصی اکسیر زیست پارسیان</t>
  </si>
  <si>
    <t>برای ماه منتهی به  31  مرداد ماه 1405</t>
  </si>
  <si>
    <t>آترا زیست آرای</t>
  </si>
  <si>
    <t>شرکت نیواد فارمد سلامت</t>
  </si>
  <si>
    <t>شرکت طبیب درمان پژوهش قلب</t>
  </si>
  <si>
    <t>شرکت مهر فناوری نوین مام</t>
  </si>
  <si>
    <t>شرکت  ویرا واکسن شایا</t>
  </si>
  <si>
    <t>داتصویری</t>
  </si>
  <si>
    <t xml:space="preserve">صورت وضعیت پرتفوی 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</si>
  <si>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</si>
  <si>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</si>
  <si>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</si>
  <si>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</si>
  <si>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</si>
  <si>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</si>
  <si>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</si>
  <si>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</si>
  <si>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</si>
  <si>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</si>
  <si>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بلی</t>
  </si>
  <si>
    <t>.....</t>
  </si>
  <si>
    <t>خیر</t>
  </si>
  <si>
    <t>1- سرمایه گذاری ها</t>
  </si>
  <si>
    <t>1-1-سرمایه‌گذاری در سهام و حق تقدم سهام</t>
  </si>
  <si>
    <t>اوراق تامین مالی جمعی داتصویری</t>
  </si>
  <si>
    <t>1405/05/26</t>
  </si>
  <si>
    <t>1406/05/25</t>
  </si>
  <si>
    <t>2-1-سرمایه‌گذاری در اوراق بهادار با درآمد ثابت یا علی‌الحساب</t>
  </si>
  <si>
    <t>3-1- سرمایه‌گذاری در  سپرده‌ بانکی</t>
  </si>
  <si>
    <t>2- درآمد حاصل از سرمایه گذاری ها</t>
  </si>
  <si>
    <t>1-2-درآمد حاصل از سرمایه­گذاری در سهام و حق تقدم سهام:</t>
  </si>
  <si>
    <t>......</t>
  </si>
  <si>
    <t>سهام شرکت .....</t>
  </si>
  <si>
    <t>درصد از کل درآمد ها</t>
  </si>
  <si>
    <t>یادداشت ...</t>
  </si>
  <si>
    <t>درآمد فروش</t>
  </si>
  <si>
    <t>درآمد تغییر ارزش</t>
  </si>
  <si>
    <t>درآمد سود سهام</t>
  </si>
  <si>
    <t>سهام</t>
  </si>
  <si>
    <t>از ابتدای سال مالی تا پایان اردیبهشت ماه</t>
  </si>
  <si>
    <t>طی اردیبهشت ماه</t>
  </si>
  <si>
    <t xml:space="preserve">صورت وضعیت درآمدها </t>
  </si>
  <si>
    <t>یادداشت ....</t>
  </si>
  <si>
    <t>درآمد سود اوراق</t>
  </si>
  <si>
    <t>2-2-درآمد حاصل از سرمایه­گذاری در اوراق بهادار با درآمد ثابت:</t>
  </si>
  <si>
    <t>طی مرداد ماه</t>
  </si>
  <si>
    <t>از ابتدای سال مالی تا پایان مرداد ماه</t>
  </si>
  <si>
    <t>3-2-درآمد حاصل از سرمایه­گذاری در سهام و حق تقدم سهام:</t>
  </si>
  <si>
    <t>4-2-سایر درآمدها:</t>
  </si>
  <si>
    <t>سود سپرده بانکی</t>
  </si>
  <si>
    <t>صندوق سرمایه گذاری اکسیر زیست پارسیان</t>
  </si>
  <si>
    <t>برای ماه منتهی به مرداد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</si>
</sst>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_(* #,##0.00_);_(* \(#,##0.00\);_(* &quot;-&quot;??_);_(@_)"/>
    <numFmt numFmtId="165" formatCode="_(* #,##0_);_(* \(#,##0\);_(* &quot;-&quot;??_);_(@_)"/>
    <numFmt numFmtId="167" formatCode="_ * #,##0_-_ ;_ * #,##0\-_ ;_ * &quot;-&quot;??_-_ ;_ @_ "/>
  </numFmts>
  <fonts count="2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1"/>
      <name val="Calibri"/>
      <family val="2"/>
    </font>
    <font>
      <b/>
      <sz val="18"/>
      <name val="B Nazanin"/>
      <charset val="178"/>
    </font>
    <font>
      <b/>
      <sz val="20"/>
      <name val="B Nazanin"/>
      <charset val="178"/>
    </font>
    <font>
      <b/>
      <sz val="26"/>
      <name val="IranNastaliq"/>
      <family val="1"/>
    </font>
    <font>
      <sz val="10"/>
      <color rgb="FF333333"/>
      <name val="IRANSans"/>
      <family val="2"/>
    </font>
    <font>
      <sz val="12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rgb="FF0062AC"/>
      <name val="B Titr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1" fillId="0" borderId="0"/>
  </cellStyleXfs>
  <cellXfs count="11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7" fillId="0" borderId="0" xfId="2"/>
    <xf numFmtId="0" fontId="9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0" fontId="5" fillId="0" borderId="2" xfId="0" applyFont="1" applyBorder="1" applyAlignment="1">
      <alignment vertical="top"/>
    </xf>
    <xf numFmtId="1" fontId="5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top"/>
    </xf>
    <xf numFmtId="9" fontId="5" fillId="0" borderId="0" xfId="1" applyFont="1" applyBorder="1" applyAlignment="1">
      <alignment horizontal="center" vertical="center"/>
    </xf>
    <xf numFmtId="3" fontId="1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2" applyFont="1"/>
    <xf numFmtId="165" fontId="12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9" fontId="5" fillId="0" borderId="0" xfId="1" applyFont="1" applyAlignment="1">
      <alignment horizontal="center" vertical="center"/>
    </xf>
    <xf numFmtId="0" fontId="12" fillId="2" borderId="0" xfId="2" applyFont="1" applyFill="1"/>
    <xf numFmtId="0" fontId="5" fillId="2" borderId="0" xfId="0" applyFont="1" applyFill="1" applyAlignment="1">
      <alignment horizontal="left"/>
    </xf>
    <xf numFmtId="165" fontId="12" fillId="2" borderId="0" xfId="2" applyNumberFormat="1" applyFont="1" applyFill="1" applyAlignment="1">
      <alignment horizontal="center" vertical="center"/>
    </xf>
    <xf numFmtId="165" fontId="12" fillId="0" borderId="0" xfId="2" applyNumberFormat="1" applyFont="1" applyAlignment="1">
      <alignment horizontal="center" vertical="center" readingOrder="2"/>
    </xf>
    <xf numFmtId="3" fontId="5" fillId="0" borderId="5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right" vertical="center" readingOrder="2"/>
    </xf>
    <xf numFmtId="0" fontId="14" fillId="0" borderId="6" xfId="0" applyFont="1" applyBorder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 wrapText="1" readingOrder="2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 readingOrder="2"/>
    </xf>
    <xf numFmtId="0" fontId="14" fillId="0" borderId="0" xfId="0" applyFont="1" applyAlignment="1">
      <alignment horizontal="center" wrapText="1"/>
    </xf>
    <xf numFmtId="0" fontId="14" fillId="0" borderId="7" xfId="0" applyFont="1" applyBorder="1" applyAlignment="1">
      <alignment horizontal="center" vertical="center" readingOrder="2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readingOrder="2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readingOrder="2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0" fontId="17" fillId="0" borderId="0" xfId="4" applyFont="1"/>
    <xf numFmtId="0" fontId="18" fillId="0" borderId="9" xfId="4" applyFont="1" applyBorder="1" applyAlignment="1">
      <alignment horizontal="center" vertical="center" wrapText="1" readingOrder="2"/>
    </xf>
    <xf numFmtId="0" fontId="17" fillId="0" borderId="0" xfId="4" applyFont="1" applyAlignment="1">
      <alignment vertical="center" wrapText="1"/>
    </xf>
    <xf numFmtId="0" fontId="18" fillId="0" borderId="8" xfId="4" applyFont="1" applyBorder="1" applyAlignment="1">
      <alignment horizontal="center" vertical="center" wrapText="1" readingOrder="2"/>
    </xf>
    <xf numFmtId="0" fontId="18" fillId="0" borderId="0" xfId="4" applyFont="1" applyAlignment="1">
      <alignment horizontal="right" vertical="center" wrapText="1" readingOrder="2"/>
    </xf>
    <xf numFmtId="0" fontId="18" fillId="0" borderId="6" xfId="4" applyFont="1" applyBorder="1" applyAlignment="1">
      <alignment horizontal="center" vertical="center" wrapText="1" readingOrder="2"/>
    </xf>
    <xf numFmtId="0" fontId="18" fillId="0" borderId="0" xfId="4" applyFont="1" applyAlignment="1">
      <alignment horizontal="center" vertical="center" wrapText="1" readingOrder="2"/>
    </xf>
    <xf numFmtId="0" fontId="18" fillId="0" borderId="7" xfId="4" applyFont="1" applyBorder="1" applyAlignment="1">
      <alignment horizontal="center" vertical="center" wrapText="1" readingOrder="2"/>
    </xf>
    <xf numFmtId="0" fontId="16" fillId="0" borderId="10" xfId="4" applyFont="1" applyBorder="1" applyAlignment="1">
      <alignment horizontal="center" vertical="center" wrapText="1" readingOrder="2"/>
    </xf>
    <xf numFmtId="0" fontId="17" fillId="0" borderId="0" xfId="4" applyFont="1" applyAlignment="1">
      <alignment vertical="center" wrapText="1"/>
    </xf>
    <xf numFmtId="0" fontId="18" fillId="0" borderId="6" xfId="4" applyFont="1" applyBorder="1" applyAlignment="1">
      <alignment vertical="center" wrapText="1" readingOrder="2"/>
    </xf>
    <xf numFmtId="0" fontId="17" fillId="0" borderId="6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 wrapText="1" readingOrder="2"/>
    </xf>
    <xf numFmtId="0" fontId="16" fillId="0" borderId="0" xfId="4" applyFont="1" applyAlignment="1">
      <alignment horizontal="center" vertical="center" wrapText="1" readingOrder="2"/>
    </xf>
    <xf numFmtId="0" fontId="17" fillId="0" borderId="0" xfId="4" applyFont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 readingOrder="2"/>
    </xf>
    <xf numFmtId="0" fontId="17" fillId="0" borderId="7" xfId="4" applyFont="1" applyBorder="1" applyAlignment="1">
      <alignment vertical="center" wrapText="1"/>
    </xf>
    <xf numFmtId="0" fontId="16" fillId="0" borderId="0" xfId="4" applyFont="1" applyAlignment="1">
      <alignment vertical="center" wrapText="1" readingOrder="2"/>
    </xf>
    <xf numFmtId="0" fontId="17" fillId="0" borderId="6" xfId="4" applyFont="1" applyBorder="1"/>
    <xf numFmtId="0" fontId="15" fillId="0" borderId="0" xfId="4" applyFont="1" applyAlignment="1">
      <alignment horizontal="right" vertical="center" readingOrder="2"/>
    </xf>
    <xf numFmtId="0" fontId="13" fillId="0" borderId="0" xfId="4" applyFont="1" applyAlignment="1">
      <alignment horizontal="center"/>
    </xf>
    <xf numFmtId="0" fontId="19" fillId="0" borderId="0" xfId="4" applyFont="1"/>
    <xf numFmtId="0" fontId="19" fillId="0" borderId="0" xfId="4" applyFont="1" applyAlignment="1">
      <alignment vertical="center" wrapText="1"/>
    </xf>
    <xf numFmtId="0" fontId="5" fillId="0" borderId="0" xfId="4" applyFont="1" applyAlignment="1">
      <alignment horizontal="center" vertical="center" wrapText="1" readingOrder="2"/>
    </xf>
    <xf numFmtId="0" fontId="5" fillId="0" borderId="0" xfId="4" applyFont="1" applyAlignment="1">
      <alignment horizontal="right" vertical="center" wrapText="1" readingOrder="2"/>
    </xf>
    <xf numFmtId="0" fontId="16" fillId="0" borderId="6" xfId="4" applyFont="1" applyBorder="1" applyAlignment="1">
      <alignment vertical="center" wrapText="1" readingOrder="2"/>
    </xf>
    <xf numFmtId="0" fontId="16" fillId="0" borderId="0" xfId="4" applyFont="1" applyAlignment="1">
      <alignment horizontal="center" vertical="center" wrapText="1" readingOrder="2"/>
    </xf>
    <xf numFmtId="0" fontId="16" fillId="0" borderId="6" xfId="4" applyFont="1" applyBorder="1" applyAlignment="1">
      <alignment horizontal="right" vertical="center" wrapText="1" readingOrder="2"/>
    </xf>
    <xf numFmtId="3" fontId="5" fillId="0" borderId="0" xfId="4" applyNumberFormat="1" applyFont="1" applyAlignment="1">
      <alignment horizontal="center" vertical="center" wrapText="1" readingOrder="2"/>
    </xf>
    <xf numFmtId="0" fontId="16" fillId="0" borderId="0" xfId="4" applyFont="1" applyBorder="1" applyAlignment="1">
      <alignment vertical="center" wrapText="1" readingOrder="2"/>
    </xf>
    <xf numFmtId="3" fontId="5" fillId="0" borderId="11" xfId="0" applyNumberFormat="1" applyFont="1" applyBorder="1" applyAlignment="1">
      <alignment horizontal="right" vertical="top"/>
    </xf>
    <xf numFmtId="3" fontId="5" fillId="0" borderId="8" xfId="4" applyNumberFormat="1" applyFont="1" applyBorder="1" applyAlignment="1">
      <alignment vertical="center" wrapText="1" readingOrder="2"/>
    </xf>
    <xf numFmtId="0" fontId="20" fillId="0" borderId="0" xfId="0" applyFont="1" applyAlignment="1">
      <alignment horizontal="center" vertical="center" wrapText="1" readingOrder="2"/>
    </xf>
    <xf numFmtId="0" fontId="19" fillId="0" borderId="0" xfId="0" applyFont="1" applyAlignment="1">
      <alignment horizontal="center" vertical="center" wrapText="1" readingOrder="2"/>
    </xf>
    <xf numFmtId="9" fontId="19" fillId="0" borderId="0" xfId="0" applyNumberFormat="1" applyFont="1" applyAlignment="1">
      <alignment horizontal="center" vertical="center" wrapText="1" readingOrder="2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readingOrder="2"/>
    </xf>
    <xf numFmtId="167" fontId="19" fillId="0" borderId="0" xfId="3" applyNumberFormat="1" applyFont="1" applyAlignment="1">
      <alignment horizontal="center" vertical="center" readingOrder="2"/>
    </xf>
    <xf numFmtId="167" fontId="19" fillId="0" borderId="0" xfId="0" applyNumberFormat="1" applyFont="1" applyAlignment="1">
      <alignment horizontal="center" vertical="center" wrapText="1" readingOrder="2"/>
    </xf>
    <xf numFmtId="0" fontId="19" fillId="0" borderId="8" xfId="0" applyFont="1" applyBorder="1" applyAlignment="1">
      <alignment horizontal="center" vertical="center" readingOrder="2"/>
    </xf>
    <xf numFmtId="0" fontId="19" fillId="0" borderId="8" xfId="0" applyFont="1" applyBorder="1" applyAlignment="1">
      <alignment horizontal="center" vertical="center" wrapText="1" readingOrder="2"/>
    </xf>
    <xf numFmtId="167" fontId="19" fillId="0" borderId="8" xfId="0" applyNumberFormat="1" applyFont="1" applyBorder="1" applyAlignment="1">
      <alignment horizontal="center" vertical="center" readingOrder="2"/>
    </xf>
    <xf numFmtId="0" fontId="13" fillId="0" borderId="0" xfId="0" applyFont="1" applyAlignment="1"/>
  </cellXfs>
  <cellStyles count="5">
    <cellStyle name="Comma" xfId="3" builtinId="3"/>
    <cellStyle name="Normal" xfId="0" builtinId="0"/>
    <cellStyle name="Normal 2" xfId="2" xr:uid="{6875E786-0A41-4BB7-B6A4-C90A6F332A49}"/>
    <cellStyle name="Normal 3" xfId="4" xr:uid="{F4EE4BAA-0126-471E-AA77-9AF88DC44D34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0</xdr:rowOff>
    </xdr:from>
    <xdr:to>
      <xdr:col>7</xdr:col>
      <xdr:colOff>391160</xdr:colOff>
      <xdr:row>7</xdr:row>
      <xdr:rowOff>1001395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83204AAD-6774-4AFA-86AF-BC78F2EBCAA0}"/>
            </a:ext>
          </a:extLst>
        </xdr:cNvPr>
        <xdr:cNvSpPr txBox="1"/>
      </xdr:nvSpPr>
      <xdr:spPr>
        <a:xfrm>
          <a:off x="9671046190" y="1133475"/>
          <a:ext cx="3724910" cy="16319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2600" b="1"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اکسیر زیست پارسیان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1400">
              <a:solidFill>
                <a:srgbClr val="7F7F7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صندوق سرمایه‌گذاری خصوصی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9525</xdr:colOff>
      <xdr:row>3</xdr:row>
      <xdr:rowOff>1905000</xdr:rowOff>
    </xdr:from>
    <xdr:ext cx="2895600" cy="2600325"/>
    <xdr:pic>
      <xdr:nvPicPr>
        <xdr:cNvPr id="3" name="Picture 2">
          <a:extLst>
            <a:ext uri="{FF2B5EF4-FFF2-40B4-BE49-F238E27FC236}">
              <a16:creationId xmlns:a16="http://schemas.microsoft.com/office/drawing/2014/main" id="{7320FE4F-795C-411E-8073-3DC0BF9D2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484975" y="647700"/>
          <a:ext cx="2895600" cy="2600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2A81-799D-4202-963C-997D90EA1D5D}">
  <dimension ref="A4:I10"/>
  <sheetViews>
    <sheetView rightToLeft="1" tabSelected="1" view="pageBreakPreview" zoomScaleNormal="100" zoomScaleSheetLayoutView="100" workbookViewId="0">
      <selection activeCell="A4" sqref="A4:I4"/>
    </sheetView>
  </sheetViews>
  <sheetFormatPr defaultColWidth="8.85546875" defaultRowHeight="15"/>
  <cols>
    <col min="1" max="1" width="8.85546875" style="18" customWidth="1"/>
    <col min="2" max="6" width="8.85546875" style="18"/>
    <col min="7" max="7" width="8.85546875" style="18" customWidth="1"/>
    <col min="8" max="16384" width="8.85546875" style="18"/>
  </cols>
  <sheetData>
    <row r="4" spans="1:9" ht="159" customHeight="1">
      <c r="A4" s="45" t="s">
        <v>69</v>
      </c>
      <c r="B4" s="45"/>
      <c r="C4" s="45"/>
      <c r="D4" s="45"/>
      <c r="E4" s="45"/>
      <c r="F4" s="45"/>
      <c r="G4" s="45"/>
      <c r="H4" s="45"/>
      <c r="I4" s="45"/>
    </row>
    <row r="5" spans="1:9" ht="58.5" customHeight="1">
      <c r="A5" s="20"/>
      <c r="B5" s="20"/>
      <c r="C5" s="20"/>
      <c r="D5" s="20"/>
      <c r="E5" s="20"/>
      <c r="F5" s="20"/>
      <c r="G5" s="20"/>
      <c r="H5" s="19"/>
    </row>
    <row r="6" spans="1:9" ht="91.5" customHeight="1">
      <c r="A6" s="20"/>
      <c r="B6" s="20"/>
      <c r="C6" s="20"/>
      <c r="D6" s="20"/>
      <c r="E6" s="20"/>
      <c r="F6" s="20"/>
      <c r="G6" s="20"/>
      <c r="H6" s="19"/>
    </row>
    <row r="7" spans="1:9" ht="57">
      <c r="A7" s="20"/>
      <c r="B7" s="20"/>
      <c r="C7" s="20"/>
      <c r="D7" s="20"/>
      <c r="E7" s="20"/>
      <c r="F7" s="20"/>
      <c r="G7" s="20"/>
      <c r="H7" s="19"/>
    </row>
    <row r="8" spans="1:9" ht="108" customHeight="1">
      <c r="A8" s="20"/>
      <c r="B8" s="20"/>
      <c r="C8" s="20"/>
      <c r="D8" s="20"/>
      <c r="E8" s="20"/>
      <c r="F8" s="20"/>
      <c r="G8" s="20"/>
      <c r="H8" s="19"/>
    </row>
    <row r="10" spans="1:9" ht="30" customHeight="1">
      <c r="A10" s="46" t="s">
        <v>70</v>
      </c>
      <c r="B10" s="46"/>
      <c r="C10" s="46"/>
      <c r="D10" s="46"/>
      <c r="E10" s="46"/>
      <c r="F10" s="46"/>
      <c r="G10" s="46"/>
      <c r="H10" s="46"/>
      <c r="I10" s="46"/>
    </row>
  </sheetData>
  <mergeCells count="2">
    <mergeCell ref="A4:I4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6"/>
  <sheetViews>
    <sheetView rightToLeft="1" view="pageBreakPreview" zoomScaleNormal="100" zoomScaleSheetLayoutView="100" workbookViewId="0">
      <selection sqref="A1:AB1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7.140625" customWidth="1"/>
    <col min="7" max="7" width="1.28515625" customWidth="1"/>
    <col min="8" max="8" width="19.5703125" customWidth="1"/>
    <col min="9" max="9" width="1.28515625" customWidth="1"/>
    <col min="10" max="10" width="23.42578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.5703125" customWidth="1"/>
    <col min="25" max="25" width="1.28515625" customWidth="1"/>
    <col min="26" max="26" width="23.28515625" customWidth="1"/>
    <col min="27" max="27" width="1.28515625" customWidth="1"/>
    <col min="28" max="28" width="15.5703125" customWidth="1"/>
    <col min="29" max="29" width="32.42578125" customWidth="1"/>
  </cols>
  <sheetData>
    <row r="1" spans="1:51" ht="29.1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51" ht="21.7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51" ht="21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51" ht="14.45" customHeight="1">
      <c r="A4" s="52" t="s">
        <v>91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1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4.45" customHeight="1">
      <c r="A5" s="52" t="s">
        <v>92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4.45" customHeight="1">
      <c r="F6" s="39" t="s">
        <v>3</v>
      </c>
      <c r="G6" s="39"/>
      <c r="H6" s="39"/>
      <c r="I6" s="39"/>
      <c r="J6" s="39"/>
      <c r="L6" s="39" t="s">
        <v>4</v>
      </c>
      <c r="M6" s="39"/>
      <c r="N6" s="39"/>
      <c r="O6" s="39"/>
      <c r="P6" s="39"/>
      <c r="Q6" s="39"/>
      <c r="R6" s="39"/>
      <c r="T6" s="39" t="s">
        <v>5</v>
      </c>
      <c r="U6" s="39"/>
      <c r="V6" s="39"/>
      <c r="W6" s="39"/>
      <c r="X6" s="39"/>
      <c r="Y6" s="39"/>
      <c r="Z6" s="39"/>
      <c r="AA6" s="39"/>
      <c r="AB6" s="39"/>
    </row>
    <row r="7" spans="1:51" ht="14.45" customHeight="1">
      <c r="F7" s="3"/>
      <c r="G7" s="3"/>
      <c r="H7" s="3"/>
      <c r="I7" s="3"/>
      <c r="J7" s="3"/>
      <c r="L7" s="40" t="s">
        <v>6</v>
      </c>
      <c r="M7" s="40"/>
      <c r="N7" s="40"/>
      <c r="O7" s="3"/>
      <c r="P7" s="40" t="s">
        <v>7</v>
      </c>
      <c r="Q7" s="40"/>
      <c r="R7" s="40"/>
      <c r="T7" s="3"/>
      <c r="U7" s="3"/>
      <c r="V7" s="3"/>
      <c r="W7" s="3"/>
      <c r="X7" s="3"/>
      <c r="Y7" s="3"/>
      <c r="Z7" s="3"/>
      <c r="AA7" s="3"/>
      <c r="AB7" s="3"/>
    </row>
    <row r="8" spans="1:51" ht="14.45" customHeight="1">
      <c r="A8" s="39" t="s">
        <v>8</v>
      </c>
      <c r="B8" s="39"/>
      <c r="C8" s="39"/>
      <c r="E8" s="39" t="s">
        <v>9</v>
      </c>
      <c r="F8" s="39"/>
      <c r="H8" s="2" t="s">
        <v>10</v>
      </c>
      <c r="J8" s="2" t="s">
        <v>11</v>
      </c>
      <c r="L8" s="4" t="s">
        <v>9</v>
      </c>
      <c r="M8" s="3"/>
      <c r="N8" s="4" t="s">
        <v>10</v>
      </c>
      <c r="P8" s="4" t="s">
        <v>9</v>
      </c>
      <c r="Q8" s="3"/>
      <c r="R8" s="4" t="s">
        <v>12</v>
      </c>
      <c r="T8" s="2" t="s">
        <v>9</v>
      </c>
      <c r="V8" s="2" t="s">
        <v>13</v>
      </c>
      <c r="X8" s="2" t="s">
        <v>10</v>
      </c>
      <c r="Z8" s="2" t="s">
        <v>11</v>
      </c>
      <c r="AB8" s="2" t="s">
        <v>14</v>
      </c>
    </row>
    <row r="9" spans="1:51" ht="21.75" customHeight="1">
      <c r="B9" s="21"/>
      <c r="C9" s="21" t="s">
        <v>71</v>
      </c>
      <c r="D9" s="21"/>
      <c r="E9" s="43">
        <v>48537559</v>
      </c>
      <c r="F9" s="43"/>
      <c r="H9" s="6">
        <v>199634980167</v>
      </c>
      <c r="J9" s="6">
        <f>H9</f>
        <v>199634980167</v>
      </c>
      <c r="L9" s="6">
        <v>0</v>
      </c>
      <c r="N9" s="6">
        <v>0</v>
      </c>
      <c r="P9" s="6">
        <v>0</v>
      </c>
      <c r="R9" s="6">
        <v>0</v>
      </c>
      <c r="T9" s="6">
        <f>E9</f>
        <v>48537559</v>
      </c>
      <c r="V9" s="22">
        <f>Z9/T9</f>
        <v>4113</v>
      </c>
      <c r="X9" s="6">
        <v>199632627057</v>
      </c>
      <c r="Z9" s="23">
        <f>J9</f>
        <v>199634980167</v>
      </c>
      <c r="AB9" s="22">
        <f>AC9/Z9</f>
        <v>17.678996604460838</v>
      </c>
      <c r="AC9" s="25">
        <v>3529346136504</v>
      </c>
      <c r="AD9">
        <f>AC9/Z9</f>
        <v>17.678996604460838</v>
      </c>
    </row>
    <row r="10" spans="1:51" s="26" customFormat="1" ht="18.75">
      <c r="C10" s="27" t="s">
        <v>72</v>
      </c>
      <c r="F10" s="28">
        <v>15455943</v>
      </c>
      <c r="G10" s="29"/>
      <c r="H10" s="28">
        <v>400000000000</v>
      </c>
      <c r="I10" s="29"/>
      <c r="J10" s="28">
        <f>H10</f>
        <v>400000000000</v>
      </c>
      <c r="K10" s="29"/>
      <c r="L10" s="29">
        <v>0</v>
      </c>
      <c r="M10" s="29"/>
      <c r="N10" s="29">
        <v>0</v>
      </c>
      <c r="O10" s="29"/>
      <c r="P10" s="30">
        <v>0</v>
      </c>
      <c r="Q10" s="29"/>
      <c r="R10" s="29">
        <v>0</v>
      </c>
      <c r="S10" s="29"/>
      <c r="T10" s="28">
        <f>F10</f>
        <v>15455943</v>
      </c>
      <c r="U10" s="29"/>
      <c r="V10" s="22">
        <f>X10/T10</f>
        <v>25880.012626858159</v>
      </c>
      <c r="X10" s="28">
        <f t="shared" ref="X10:X14" si="0">H10</f>
        <v>400000000000</v>
      </c>
      <c r="Y10" s="31">
        <f>H10</f>
        <v>400000000000</v>
      </c>
      <c r="Z10" s="28">
        <f t="shared" ref="Z10:Z14" si="1">X10</f>
        <v>400000000000</v>
      </c>
      <c r="AA10" s="24" t="e">
        <f>#REF!/AC10</f>
        <v>#REF!</v>
      </c>
      <c r="AB10" s="22">
        <f t="shared" ref="AB10:AB13" si="2">AC10/Z10</f>
        <v>8.8233653412600006</v>
      </c>
      <c r="AC10" s="25">
        <v>3529346136504</v>
      </c>
    </row>
    <row r="11" spans="1:51" s="26" customFormat="1" ht="18.75">
      <c r="C11" s="27" t="s">
        <v>73</v>
      </c>
      <c r="F11" s="28">
        <v>1357358</v>
      </c>
      <c r="G11" s="29"/>
      <c r="H11" s="28">
        <v>420000000000</v>
      </c>
      <c r="I11" s="29"/>
      <c r="J11" s="28">
        <f>H11</f>
        <v>420000000000</v>
      </c>
      <c r="K11" s="29"/>
      <c r="L11" s="29">
        <v>0</v>
      </c>
      <c r="M11" s="29"/>
      <c r="N11" s="29">
        <v>0</v>
      </c>
      <c r="O11" s="29"/>
      <c r="P11" s="30">
        <v>0</v>
      </c>
      <c r="Q11" s="29"/>
      <c r="R11" s="29">
        <v>0</v>
      </c>
      <c r="S11" s="29"/>
      <c r="T11" s="28">
        <f>F11</f>
        <v>1357358</v>
      </c>
      <c r="U11" s="29"/>
      <c r="V11" s="22">
        <f>X11/T11</f>
        <v>309424.63226355903</v>
      </c>
      <c r="X11" s="28">
        <f t="shared" si="0"/>
        <v>420000000000</v>
      </c>
      <c r="Y11" s="31">
        <f>H11</f>
        <v>420000000000</v>
      </c>
      <c r="Z11" s="28">
        <f t="shared" si="1"/>
        <v>420000000000</v>
      </c>
      <c r="AA11" s="32" t="e">
        <f>#REF!/AC11</f>
        <v>#REF!</v>
      </c>
      <c r="AB11" s="22">
        <f t="shared" si="2"/>
        <v>8.4032050869142854</v>
      </c>
      <c r="AC11" s="25">
        <v>3529346136504</v>
      </c>
    </row>
    <row r="12" spans="1:51" s="26" customFormat="1" ht="18.75">
      <c r="C12" s="33" t="s">
        <v>74</v>
      </c>
      <c r="D12" s="34"/>
      <c r="E12" s="34"/>
      <c r="F12" s="35">
        <v>9607840</v>
      </c>
      <c r="G12" s="30"/>
      <c r="H12" s="35">
        <v>400000000000</v>
      </c>
      <c r="I12" s="30"/>
      <c r="J12" s="35">
        <f>H12</f>
        <v>400000000000</v>
      </c>
      <c r="K12" s="29"/>
      <c r="L12" s="29">
        <v>0</v>
      </c>
      <c r="M12" s="29"/>
      <c r="N12" s="29">
        <v>0</v>
      </c>
      <c r="O12" s="29"/>
      <c r="P12" s="30">
        <v>0</v>
      </c>
      <c r="Q12" s="29"/>
      <c r="R12" s="29">
        <v>0</v>
      </c>
      <c r="S12" s="29"/>
      <c r="T12" s="28">
        <f>F12</f>
        <v>9607840</v>
      </c>
      <c r="U12" s="29"/>
      <c r="V12" s="22">
        <f>X12/T12</f>
        <v>41632.666655564622</v>
      </c>
      <c r="X12" s="28">
        <f>H12</f>
        <v>400000000000</v>
      </c>
      <c r="Y12" s="31"/>
      <c r="Z12" s="28">
        <f t="shared" si="1"/>
        <v>400000000000</v>
      </c>
      <c r="AA12" s="32"/>
      <c r="AB12" s="22">
        <f t="shared" si="2"/>
        <v>8.8233653412600006</v>
      </c>
      <c r="AC12" s="25">
        <v>3529346136504</v>
      </c>
    </row>
    <row r="13" spans="1:51" s="26" customFormat="1" ht="18.75">
      <c r="C13" s="27" t="s">
        <v>75</v>
      </c>
      <c r="F13" s="35">
        <v>4719514</v>
      </c>
      <c r="G13" s="29"/>
      <c r="H13" s="28">
        <v>135000000000</v>
      </c>
      <c r="I13" s="29"/>
      <c r="J13" s="28">
        <f t="shared" ref="J13:J14" si="3">H13</f>
        <v>135000000000</v>
      </c>
      <c r="K13" s="29"/>
      <c r="L13" s="29">
        <v>0</v>
      </c>
      <c r="M13" s="29"/>
      <c r="N13" s="29">
        <v>0</v>
      </c>
      <c r="O13" s="29"/>
      <c r="P13" s="30">
        <v>0</v>
      </c>
      <c r="Q13" s="29"/>
      <c r="R13" s="29">
        <v>0</v>
      </c>
      <c r="S13" s="29"/>
      <c r="T13" s="36">
        <f>F13</f>
        <v>4719514</v>
      </c>
      <c r="U13" s="29"/>
      <c r="V13" s="22">
        <f>X13/T13</f>
        <v>28604.640223548442</v>
      </c>
      <c r="X13" s="28">
        <f t="shared" si="0"/>
        <v>135000000000</v>
      </c>
      <c r="Y13" s="31">
        <f>H13</f>
        <v>135000000000</v>
      </c>
      <c r="Z13" s="28">
        <f t="shared" si="1"/>
        <v>135000000000</v>
      </c>
      <c r="AA13" s="32" t="e">
        <f>#REF!/AC13</f>
        <v>#REF!</v>
      </c>
      <c r="AB13" s="22">
        <f t="shared" si="2"/>
        <v>26.143304714844444</v>
      </c>
      <c r="AC13" s="25">
        <v>3529346136504</v>
      </c>
    </row>
    <row r="14" spans="1:51" s="26" customFormat="1" ht="18.75">
      <c r="C14" s="27" t="s">
        <v>76</v>
      </c>
      <c r="F14" s="35"/>
      <c r="G14" s="29"/>
      <c r="H14" s="28">
        <v>5450000000</v>
      </c>
      <c r="I14" s="29"/>
      <c r="J14" s="28">
        <f t="shared" si="3"/>
        <v>5450000000</v>
      </c>
      <c r="K14" s="29"/>
      <c r="L14" s="29"/>
      <c r="M14" s="29"/>
      <c r="N14" s="29"/>
      <c r="O14" s="29"/>
      <c r="P14" s="30"/>
      <c r="Q14" s="29"/>
      <c r="R14" s="29"/>
      <c r="S14" s="29"/>
      <c r="T14" s="36"/>
      <c r="U14" s="29"/>
      <c r="V14" s="22"/>
      <c r="X14" s="28">
        <f t="shared" si="0"/>
        <v>5450000000</v>
      </c>
      <c r="Y14" s="31"/>
      <c r="Z14" s="28">
        <f t="shared" si="1"/>
        <v>5450000000</v>
      </c>
      <c r="AA14" s="32"/>
      <c r="AB14" s="22">
        <v>0</v>
      </c>
      <c r="AC14" s="25">
        <v>3529346136504</v>
      </c>
      <c r="AD14" s="38">
        <f>AC14/Z14</f>
        <v>647.58644706495409</v>
      </c>
    </row>
    <row r="15" spans="1:51" ht="21.75" customHeight="1" thickBot="1">
      <c r="A15" s="44" t="s">
        <v>46</v>
      </c>
      <c r="B15" s="44"/>
      <c r="C15" s="44"/>
      <c r="D15" s="44"/>
      <c r="F15" s="15">
        <f>SUM(F9:F13)</f>
        <v>31140655</v>
      </c>
      <c r="G15" s="9">
        <f t="shared" ref="G15:AA15" si="4">SUM(G9:G13)</f>
        <v>0</v>
      </c>
      <c r="H15" s="15">
        <f>SUM(H9:H14)</f>
        <v>1560084980167</v>
      </c>
      <c r="I15" s="9">
        <f t="shared" si="4"/>
        <v>0</v>
      </c>
      <c r="J15" s="15">
        <f>SUM(J9:J14)</f>
        <v>1560084980167</v>
      </c>
      <c r="K15" s="9">
        <f t="shared" si="4"/>
        <v>0</v>
      </c>
      <c r="L15" s="15">
        <f t="shared" si="4"/>
        <v>0</v>
      </c>
      <c r="M15" s="9">
        <f t="shared" si="4"/>
        <v>0</v>
      </c>
      <c r="N15" s="15">
        <f t="shared" si="4"/>
        <v>0</v>
      </c>
      <c r="O15" s="9">
        <f t="shared" si="4"/>
        <v>0</v>
      </c>
      <c r="P15" s="15">
        <f t="shared" si="4"/>
        <v>0</v>
      </c>
      <c r="Q15" s="9">
        <f t="shared" si="4"/>
        <v>0</v>
      </c>
      <c r="R15" s="15">
        <f t="shared" si="4"/>
        <v>0</v>
      </c>
      <c r="S15" s="9">
        <f t="shared" si="4"/>
        <v>0</v>
      </c>
      <c r="T15" s="15">
        <f>SUM(T9:T13)</f>
        <v>79678214</v>
      </c>
      <c r="U15" s="9">
        <f t="shared" si="4"/>
        <v>0</v>
      </c>
      <c r="V15" s="37">
        <f>SUM(V9:V13)</f>
        <v>409654.95176953025</v>
      </c>
      <c r="W15" s="9">
        <f t="shared" si="4"/>
        <v>0</v>
      </c>
      <c r="X15" s="15">
        <f>SUM(X9:X14)</f>
        <v>1560082627057</v>
      </c>
      <c r="Y15" s="9">
        <f t="shared" si="4"/>
        <v>955000000000</v>
      </c>
      <c r="Z15" s="15">
        <f>SUM(Z9:Z14)</f>
        <v>1560084980167</v>
      </c>
      <c r="AA15" s="9" t="e">
        <f t="shared" si="4"/>
        <v>#REF!</v>
      </c>
      <c r="AB15" s="37">
        <f>SUM(AB9:AB14)</f>
        <v>69.872237088739567</v>
      </c>
    </row>
    <row r="16" spans="1:51" ht="13.5" thickTop="1"/>
  </sheetData>
  <mergeCells count="17">
    <mergeCell ref="A8:C8"/>
    <mergeCell ref="E8:F8"/>
    <mergeCell ref="E9:F9"/>
    <mergeCell ref="A15:D15"/>
    <mergeCell ref="F6:J6"/>
    <mergeCell ref="L6:R6"/>
    <mergeCell ref="T6:AB6"/>
    <mergeCell ref="L7:N7"/>
    <mergeCell ref="P7:R7"/>
    <mergeCell ref="A1:AB1"/>
    <mergeCell ref="A2:AB2"/>
    <mergeCell ref="A3:AB3"/>
    <mergeCell ref="Y4:AY4"/>
    <mergeCell ref="X5:Y5"/>
    <mergeCell ref="Z5:AY5"/>
    <mergeCell ref="A5:W5"/>
    <mergeCell ref="A4:W4"/>
  </mergeCells>
  <pageMargins left="0.39" right="0.39" top="0.39" bottom="0.39" header="0" footer="0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00CE-EAA1-4A96-9816-355693949E75}">
  <sheetPr>
    <pageSetUpPr fitToPage="1"/>
  </sheetPr>
  <dimension ref="A1:AI15"/>
  <sheetViews>
    <sheetView rightToLeft="1" view="pageBreakPreview" zoomScale="90" zoomScaleNormal="100" zoomScaleSheetLayoutView="90" workbookViewId="0">
      <selection sqref="A1:AI1"/>
    </sheetView>
  </sheetViews>
  <sheetFormatPr defaultColWidth="9.140625" defaultRowHeight="15.75"/>
  <cols>
    <col min="1" max="1" width="22.7109375" style="51" customWidth="1"/>
    <col min="2" max="2" width="0.5703125" style="51" customWidth="1"/>
    <col min="3" max="3" width="9" style="51" customWidth="1"/>
    <col min="4" max="4" width="0.5703125" style="51" customWidth="1"/>
    <col min="5" max="5" width="10.7109375" style="51" customWidth="1"/>
    <col min="6" max="6" width="0.5703125" style="51" customWidth="1"/>
    <col min="7" max="7" width="12.85546875" style="51" bestFit="1" customWidth="1"/>
    <col min="8" max="8" width="0.5703125" style="51" customWidth="1"/>
    <col min="9" max="9" width="10.5703125" style="51" bestFit="1" customWidth="1"/>
    <col min="10" max="10" width="0.42578125" style="51" customWidth="1"/>
    <col min="11" max="11" width="6.140625" style="51" customWidth="1"/>
    <col min="12" max="12" width="0.7109375" style="51" customWidth="1"/>
    <col min="13" max="13" width="6.7109375" style="51" customWidth="1"/>
    <col min="14" max="14" width="0.28515625" style="51" customWidth="1"/>
    <col min="15" max="15" width="8.85546875" style="51" bestFit="1" customWidth="1"/>
    <col min="16" max="16" width="0.42578125" style="51" customWidth="1"/>
    <col min="17" max="17" width="7.5703125" style="51" customWidth="1"/>
    <col min="18" max="18" width="0.5703125" style="51" customWidth="1"/>
    <col min="19" max="19" width="9.140625" style="51"/>
    <col min="20" max="20" width="0.5703125" style="51" customWidth="1"/>
    <col min="21" max="21" width="11.5703125" style="51" bestFit="1" customWidth="1"/>
    <col min="22" max="22" width="14.42578125" style="51" bestFit="1" customWidth="1"/>
    <col min="23" max="23" width="0.5703125" style="51" customWidth="1"/>
    <col min="24" max="24" width="9.5703125" style="51" bestFit="1" customWidth="1"/>
    <col min="25" max="25" width="12.140625" style="51" bestFit="1" customWidth="1"/>
    <col min="26" max="26" width="0.5703125" style="51" customWidth="1"/>
    <col min="27" max="27" width="10.85546875" style="51" bestFit="1" customWidth="1"/>
    <col min="28" max="28" width="0.42578125" style="51" customWidth="1"/>
    <col min="29" max="29" width="8.140625" style="51" customWidth="1"/>
    <col min="30" max="30" width="0.28515625" style="51" customWidth="1"/>
    <col min="31" max="31" width="14.42578125" style="51" bestFit="1" customWidth="1"/>
    <col min="32" max="32" width="0.42578125" style="51" customWidth="1"/>
    <col min="33" max="33" width="14.42578125" style="51" bestFit="1" customWidth="1"/>
    <col min="34" max="34" width="0.42578125" style="51" customWidth="1"/>
    <col min="35" max="35" width="6.28515625" style="51" customWidth="1"/>
    <col min="36" max="16384" width="9.140625" style="51"/>
  </cols>
  <sheetData>
    <row r="1" spans="1:35" ht="21">
      <c r="A1" s="50" t="s">
        <v>119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ht="21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5" ht="21">
      <c r="A3" s="50" t="s">
        <v>120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5" ht="25.5">
      <c r="A4" s="52" t="s">
        <v>96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</row>
    <row r="6" spans="1:35" ht="16.5" customHeight="1" thickBot="1">
      <c r="A6" s="53" t="s">
        <v>78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  <c r="O6" s="39" t="s">
        <v>3</v>
      </c>
      <c r="P6" s="39"/>
      <c r="Q6" s="39"/>
      <c r="R6" s="39"/>
      <c r="S6" s="39"/>
      <c r="T6" s="55"/>
      <c r="U6" s="56" t="s">
        <v>4</v>
      </c>
      <c r="V6" s="56"/>
      <c r="W6" s="56"/>
      <c r="X6" s="56"/>
      <c r="Y6" s="56"/>
      <c r="AA6" s="39" t="s">
        <v>5</v>
      </c>
      <c r="AB6" s="39"/>
      <c r="AC6" s="39"/>
      <c r="AD6" s="39"/>
      <c r="AE6" s="39"/>
      <c r="AF6" s="39"/>
      <c r="AG6" s="39"/>
      <c r="AH6" s="39"/>
      <c r="AI6" s="39"/>
    </row>
    <row r="7" spans="1:35">
      <c r="A7" s="57" t="s">
        <v>79</v>
      </c>
      <c r="B7" s="54"/>
      <c r="C7" s="58" t="s">
        <v>80</v>
      </c>
      <c r="D7" s="54"/>
      <c r="E7" s="59" t="s">
        <v>81</v>
      </c>
      <c r="F7" s="54"/>
      <c r="G7" s="60" t="s">
        <v>82</v>
      </c>
      <c r="H7" s="54"/>
      <c r="I7" s="58" t="s">
        <v>83</v>
      </c>
      <c r="J7" s="54"/>
      <c r="K7" s="59" t="s">
        <v>84</v>
      </c>
      <c r="L7" s="61"/>
      <c r="M7" s="59" t="s">
        <v>85</v>
      </c>
      <c r="N7" s="54"/>
      <c r="O7" s="62" t="s">
        <v>9</v>
      </c>
      <c r="P7" s="60"/>
      <c r="Q7" s="60" t="s">
        <v>10</v>
      </c>
      <c r="R7" s="60"/>
      <c r="S7" s="60" t="s">
        <v>11</v>
      </c>
      <c r="T7" s="54"/>
      <c r="U7" s="63" t="s">
        <v>6</v>
      </c>
      <c r="V7" s="63"/>
      <c r="X7" s="63" t="s">
        <v>7</v>
      </c>
      <c r="Y7" s="63"/>
      <c r="AA7" s="62" t="s">
        <v>9</v>
      </c>
      <c r="AB7" s="57"/>
      <c r="AC7" s="60" t="s">
        <v>86</v>
      </c>
      <c r="AD7" s="54"/>
      <c r="AE7" s="60" t="s">
        <v>10</v>
      </c>
      <c r="AF7" s="57"/>
      <c r="AG7" s="60" t="s">
        <v>11</v>
      </c>
      <c r="AH7" s="64"/>
      <c r="AI7" s="60" t="s">
        <v>87</v>
      </c>
    </row>
    <row r="8" spans="1:35" s="68" customFormat="1" ht="16.5" thickBot="1">
      <c r="A8" s="53"/>
      <c r="B8" s="54"/>
      <c r="C8" s="65"/>
      <c r="D8" s="54"/>
      <c r="E8" s="65"/>
      <c r="F8" s="54"/>
      <c r="G8" s="53"/>
      <c r="H8" s="54"/>
      <c r="I8" s="65"/>
      <c r="J8" s="54"/>
      <c r="K8" s="65"/>
      <c r="L8" s="55"/>
      <c r="M8" s="65"/>
      <c r="N8" s="54"/>
      <c r="O8" s="66"/>
      <c r="P8" s="57"/>
      <c r="Q8" s="53"/>
      <c r="R8" s="57"/>
      <c r="S8" s="53"/>
      <c r="T8" s="54"/>
      <c r="U8" s="67" t="s">
        <v>9</v>
      </c>
      <c r="V8" s="67" t="s">
        <v>10</v>
      </c>
      <c r="X8" s="67" t="s">
        <v>9</v>
      </c>
      <c r="Y8" s="67" t="s">
        <v>12</v>
      </c>
      <c r="AA8" s="66"/>
      <c r="AB8" s="57"/>
      <c r="AC8" s="53"/>
      <c r="AD8" s="54"/>
      <c r="AE8" s="53"/>
      <c r="AF8" s="57"/>
      <c r="AG8" s="53"/>
      <c r="AH8" s="64"/>
      <c r="AI8" s="53"/>
    </row>
    <row r="9" spans="1:35" ht="54.75" thickBot="1">
      <c r="A9" s="105" t="s">
        <v>93</v>
      </c>
      <c r="B9" s="106"/>
      <c r="C9" s="106" t="s">
        <v>88</v>
      </c>
      <c r="D9" s="106"/>
      <c r="E9" s="106" t="s">
        <v>90</v>
      </c>
      <c r="F9" s="106"/>
      <c r="G9" s="106" t="s">
        <v>94</v>
      </c>
      <c r="H9" s="106"/>
      <c r="I9" s="106" t="s">
        <v>95</v>
      </c>
      <c r="J9" s="106"/>
      <c r="K9" s="107">
        <v>0.48</v>
      </c>
      <c r="L9" s="106"/>
      <c r="M9" s="106" t="s">
        <v>89</v>
      </c>
      <c r="N9" s="106"/>
      <c r="O9" s="108"/>
      <c r="P9" s="106"/>
      <c r="Q9" s="109"/>
      <c r="R9" s="106"/>
      <c r="S9" s="106" t="s">
        <v>89</v>
      </c>
      <c r="T9" s="106"/>
      <c r="U9" s="110">
        <v>5450000</v>
      </c>
      <c r="V9" s="110">
        <v>5450000000</v>
      </c>
      <c r="W9" s="108"/>
      <c r="X9" s="110"/>
      <c r="Y9" s="110"/>
      <c r="Z9" s="108"/>
      <c r="AA9" s="110">
        <v>5450000</v>
      </c>
      <c r="AB9" s="106"/>
      <c r="AC9" s="109">
        <v>1000</v>
      </c>
      <c r="AD9" s="106"/>
      <c r="AE9" s="110">
        <v>5450000000</v>
      </c>
      <c r="AF9" s="106"/>
      <c r="AG9" s="111">
        <f>AE9</f>
        <v>5450000000</v>
      </c>
      <c r="AH9" s="106"/>
      <c r="AI9" s="111">
        <f>AG9/سهام!Z15</f>
        <v>3.493399442520498E-3</v>
      </c>
    </row>
    <row r="10" spans="1:35" ht="18.75" thickBot="1">
      <c r="A10" s="106" t="s">
        <v>46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12" t="s">
        <v>89</v>
      </c>
      <c r="P10" s="106"/>
      <c r="Q10" s="112" t="s">
        <v>89</v>
      </c>
      <c r="R10" s="106"/>
      <c r="S10" s="113" t="s">
        <v>89</v>
      </c>
      <c r="T10" s="106"/>
      <c r="U10" s="114">
        <f>U9</f>
        <v>5450000</v>
      </c>
      <c r="V10" s="114">
        <f t="shared" ref="V10:AI10" si="0">V9</f>
        <v>5450000000</v>
      </c>
      <c r="W10" s="114">
        <f t="shared" si="0"/>
        <v>0</v>
      </c>
      <c r="X10" s="114">
        <f t="shared" si="0"/>
        <v>0</v>
      </c>
      <c r="Y10" s="114">
        <f t="shared" si="0"/>
        <v>0</v>
      </c>
      <c r="Z10" s="114">
        <f t="shared" si="0"/>
        <v>0</v>
      </c>
      <c r="AA10" s="114">
        <f t="shared" si="0"/>
        <v>5450000</v>
      </c>
      <c r="AB10" s="114">
        <f t="shared" si="0"/>
        <v>0</v>
      </c>
      <c r="AC10" s="114">
        <v>1000</v>
      </c>
      <c r="AD10" s="114">
        <f t="shared" si="0"/>
        <v>0</v>
      </c>
      <c r="AE10" s="114">
        <f t="shared" si="0"/>
        <v>5450000000</v>
      </c>
      <c r="AF10" s="114">
        <f t="shared" si="0"/>
        <v>0</v>
      </c>
      <c r="AG10" s="114">
        <f t="shared" si="0"/>
        <v>5450000000</v>
      </c>
      <c r="AH10" s="114">
        <f t="shared" si="0"/>
        <v>0</v>
      </c>
      <c r="AI10" s="114">
        <f t="shared" si="0"/>
        <v>3.493399442520498E-3</v>
      </c>
    </row>
    <row r="11" spans="1:35" ht="16.5" thickTop="1"/>
    <row r="15" spans="1:35">
      <c r="K15" s="61"/>
    </row>
  </sheetData>
  <mergeCells count="29">
    <mergeCell ref="AF7:AF8"/>
    <mergeCell ref="AG7:AG8"/>
    <mergeCell ref="AI7:AI8"/>
    <mergeCell ref="U7:V7"/>
    <mergeCell ref="X7:Y7"/>
    <mergeCell ref="AA7:AA8"/>
    <mergeCell ref="AB7:AB8"/>
    <mergeCell ref="AC7:AC8"/>
    <mergeCell ref="AE7:AE8"/>
    <mergeCell ref="M7:M8"/>
    <mergeCell ref="O7:O8"/>
    <mergeCell ref="P7:P8"/>
    <mergeCell ref="Q7:Q8"/>
    <mergeCell ref="R7:R8"/>
    <mergeCell ref="S7:S8"/>
    <mergeCell ref="A7:A8"/>
    <mergeCell ref="C7:C8"/>
    <mergeCell ref="E7:E8"/>
    <mergeCell ref="G7:G8"/>
    <mergeCell ref="I7:I8"/>
    <mergeCell ref="K7:K8"/>
    <mergeCell ref="A1:AI1"/>
    <mergeCell ref="A2:AI2"/>
    <mergeCell ref="A3:AI3"/>
    <mergeCell ref="A4:AI4"/>
    <mergeCell ref="A6:M6"/>
    <mergeCell ref="O6:S6"/>
    <mergeCell ref="U6:Y6"/>
    <mergeCell ref="AA6:AI6"/>
  </mergeCells>
  <pageMargins left="0.7" right="0.7" top="0.75" bottom="0.75" header="0.3" footer="0.3"/>
  <pageSetup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9"/>
  <sheetViews>
    <sheetView rightToLeft="1" view="pageBreakPreview" zoomScale="60" zoomScaleNormal="100" workbookViewId="0">
      <selection sqref="A1:L1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25.42578125" customWidth="1"/>
    <col min="5" max="5" width="1.28515625" customWidth="1"/>
    <col min="6" max="6" width="18" customWidth="1"/>
    <col min="7" max="7" width="1.28515625" customWidth="1"/>
    <col min="8" max="8" width="17.5703125" customWidth="1"/>
    <col min="9" max="9" width="1.28515625" customWidth="1"/>
    <col min="10" max="10" width="19.5703125" customWidth="1"/>
    <col min="11" max="11" width="1.28515625" customWidth="1"/>
    <col min="12" max="12" width="19.42578125" customWidth="1"/>
    <col min="13" max="13" width="0.28515625" customWidth="1"/>
  </cols>
  <sheetData>
    <row r="1" spans="1:20" ht="29.1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20" ht="21.7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20" ht="21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20" ht="14.45" customHeight="1"/>
    <row r="5" spans="1:20" ht="27.75" customHeight="1">
      <c r="A5" s="52" t="s">
        <v>97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14.4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0" ht="14.45" customHeight="1">
      <c r="D7" s="2" t="s">
        <v>3</v>
      </c>
      <c r="F7" s="39" t="s">
        <v>4</v>
      </c>
      <c r="G7" s="39"/>
      <c r="H7" s="39"/>
      <c r="J7" s="2" t="s">
        <v>5</v>
      </c>
    </row>
    <row r="8" spans="1:20" ht="14.45" customHeight="1">
      <c r="D8" s="3"/>
      <c r="F8" s="3"/>
      <c r="G8" s="3"/>
      <c r="H8" s="3"/>
      <c r="J8" s="3"/>
    </row>
    <row r="9" spans="1:20" ht="14.45" customHeight="1">
      <c r="A9" s="39" t="s">
        <v>15</v>
      </c>
      <c r="B9" s="39"/>
      <c r="D9" s="2" t="s">
        <v>16</v>
      </c>
      <c r="F9" s="2" t="s">
        <v>17</v>
      </c>
      <c r="H9" s="2" t="s">
        <v>18</v>
      </c>
      <c r="J9" s="2" t="s">
        <v>16</v>
      </c>
      <c r="L9" s="2" t="s">
        <v>14</v>
      </c>
    </row>
    <row r="10" spans="1:20" ht="21.75" customHeight="1">
      <c r="A10" s="47" t="s">
        <v>19</v>
      </c>
      <c r="B10" s="47"/>
      <c r="D10" s="6">
        <v>8462565038</v>
      </c>
      <c r="F10" s="6">
        <v>4226540806</v>
      </c>
      <c r="H10" s="6">
        <v>8461005000</v>
      </c>
      <c r="J10" s="6">
        <v>4228100844</v>
      </c>
      <c r="L10" s="7" t="s">
        <v>20</v>
      </c>
    </row>
    <row r="11" spans="1:20" ht="21.75" customHeight="1">
      <c r="A11" s="48" t="s">
        <v>21</v>
      </c>
      <c r="B11" s="48"/>
      <c r="D11" s="9">
        <v>985690465</v>
      </c>
      <c r="F11" s="9">
        <v>27079278655</v>
      </c>
      <c r="H11" s="9">
        <v>17376195316</v>
      </c>
      <c r="J11" s="9">
        <v>10688773804</v>
      </c>
      <c r="L11" s="10" t="s">
        <v>22</v>
      </c>
    </row>
    <row r="12" spans="1:20" ht="21.75" customHeight="1">
      <c r="A12" s="48" t="s">
        <v>23</v>
      </c>
      <c r="B12" s="48"/>
      <c r="D12" s="9">
        <v>63281501394</v>
      </c>
      <c r="F12" s="9">
        <v>38646228709</v>
      </c>
      <c r="H12" s="9">
        <v>93002148000</v>
      </c>
      <c r="J12" s="9">
        <v>8925582103</v>
      </c>
      <c r="L12" s="10" t="s">
        <v>24</v>
      </c>
    </row>
    <row r="13" spans="1:20" ht="21.75" customHeight="1">
      <c r="A13" s="48" t="s">
        <v>25</v>
      </c>
      <c r="B13" s="48"/>
      <c r="D13" s="9">
        <v>174840000000</v>
      </c>
      <c r="F13" s="9">
        <v>4640445204</v>
      </c>
      <c r="H13" s="9">
        <v>4640445204</v>
      </c>
      <c r="J13" s="9">
        <v>174840000000</v>
      </c>
      <c r="L13" s="10" t="s">
        <v>26</v>
      </c>
    </row>
    <row r="14" spans="1:20" ht="21.75" customHeight="1">
      <c r="A14" s="48" t="s">
        <v>25</v>
      </c>
      <c r="B14" s="48"/>
      <c r="D14" s="9">
        <v>340034568902</v>
      </c>
      <c r="F14" s="9">
        <v>8978852738</v>
      </c>
      <c r="H14" s="9">
        <v>8978852738</v>
      </c>
      <c r="J14" s="9">
        <v>340034568902</v>
      </c>
      <c r="L14" s="10" t="s">
        <v>27</v>
      </c>
    </row>
    <row r="15" spans="1:20" ht="21.75" customHeight="1">
      <c r="A15" s="48" t="s">
        <v>25</v>
      </c>
      <c r="B15" s="48"/>
      <c r="D15" s="9">
        <v>61079431098</v>
      </c>
      <c r="F15" s="9">
        <v>1734568902</v>
      </c>
      <c r="H15" s="9">
        <v>1734568902</v>
      </c>
      <c r="J15" s="9">
        <v>61079431098</v>
      </c>
      <c r="L15" s="10" t="s">
        <v>28</v>
      </c>
    </row>
    <row r="16" spans="1:20" ht="21.75" customHeight="1">
      <c r="A16" s="48" t="s">
        <v>29</v>
      </c>
      <c r="B16" s="48"/>
      <c r="D16" s="9">
        <v>165880000000</v>
      </c>
      <c r="F16" s="9">
        <v>4226531506</v>
      </c>
      <c r="H16" s="9">
        <v>4226531506</v>
      </c>
      <c r="J16" s="9">
        <v>165880000000</v>
      </c>
      <c r="L16" s="10" t="s">
        <v>30</v>
      </c>
    </row>
    <row r="17" spans="1:12" ht="21.75" customHeight="1">
      <c r="A17" s="48" t="s">
        <v>25</v>
      </c>
      <c r="B17" s="48"/>
      <c r="D17" s="9">
        <v>179640000000</v>
      </c>
      <c r="F17" s="9">
        <v>4638157150</v>
      </c>
      <c r="H17" s="9">
        <v>4638157150</v>
      </c>
      <c r="J17" s="9">
        <v>179640000000</v>
      </c>
      <c r="L17" s="10" t="s">
        <v>31</v>
      </c>
    </row>
    <row r="18" spans="1:12" ht="21.75" customHeight="1">
      <c r="A18" s="48" t="s">
        <v>25</v>
      </c>
      <c r="B18" s="48"/>
      <c r="D18" s="9">
        <v>185250000000</v>
      </c>
      <c r="F18" s="9">
        <v>4798736300</v>
      </c>
      <c r="H18" s="9">
        <v>4798736300</v>
      </c>
      <c r="J18" s="9">
        <v>185250000000</v>
      </c>
      <c r="L18" s="10" t="s">
        <v>32</v>
      </c>
    </row>
    <row r="19" spans="1:12" ht="21.75" customHeight="1">
      <c r="A19" s="48" t="s">
        <v>25</v>
      </c>
      <c r="B19" s="48"/>
      <c r="D19" s="9">
        <v>100150000000</v>
      </c>
      <c r="F19" s="9">
        <v>2594296574</v>
      </c>
      <c r="H19" s="9">
        <v>2594296574</v>
      </c>
      <c r="J19" s="9">
        <v>100150000000</v>
      </c>
      <c r="L19" s="10" t="s">
        <v>33</v>
      </c>
    </row>
    <row r="20" spans="1:12" ht="21.75" customHeight="1">
      <c r="A20" s="48" t="s">
        <v>34</v>
      </c>
      <c r="B20" s="48"/>
      <c r="D20" s="9">
        <v>1365567</v>
      </c>
      <c r="F20" s="9">
        <v>5775</v>
      </c>
      <c r="H20" s="9">
        <v>0</v>
      </c>
      <c r="J20" s="9">
        <v>1371342</v>
      </c>
      <c r="L20" s="10" t="s">
        <v>35</v>
      </c>
    </row>
    <row r="21" spans="1:12" ht="21.75" customHeight="1">
      <c r="A21" s="48" t="s">
        <v>36</v>
      </c>
      <c r="B21" s="48"/>
      <c r="D21" s="9">
        <v>34815030299</v>
      </c>
      <c r="F21" s="9">
        <v>3747708904</v>
      </c>
      <c r="H21" s="9">
        <v>2380000</v>
      </c>
      <c r="J21" s="9">
        <v>38560359203</v>
      </c>
      <c r="L21" s="10" t="s">
        <v>37</v>
      </c>
    </row>
    <row r="22" spans="1:12" ht="21.75" customHeight="1">
      <c r="A22" s="48" t="s">
        <v>38</v>
      </c>
      <c r="B22" s="48"/>
      <c r="D22" s="9">
        <v>215250000000</v>
      </c>
      <c r="F22" s="9">
        <v>5575858904</v>
      </c>
      <c r="H22" s="9">
        <v>5575858904</v>
      </c>
      <c r="J22" s="9">
        <v>215250000000</v>
      </c>
      <c r="L22" s="10" t="s">
        <v>39</v>
      </c>
    </row>
    <row r="23" spans="1:12" ht="21.75" customHeight="1">
      <c r="A23" s="48" t="s">
        <v>25</v>
      </c>
      <c r="B23" s="48"/>
      <c r="D23" s="9">
        <v>74000000000</v>
      </c>
      <c r="F23" s="9">
        <v>1880912258</v>
      </c>
      <c r="H23" s="9">
        <v>1880912258</v>
      </c>
      <c r="J23" s="9">
        <v>74000000000</v>
      </c>
      <c r="L23" s="10" t="s">
        <v>40</v>
      </c>
    </row>
    <row r="24" spans="1:12" ht="21.75" customHeight="1">
      <c r="A24" s="48" t="s">
        <v>25</v>
      </c>
      <c r="B24" s="48"/>
      <c r="D24" s="9">
        <v>86000000000</v>
      </c>
      <c r="F24" s="9">
        <v>2337315067</v>
      </c>
      <c r="H24" s="9">
        <v>2337315067</v>
      </c>
      <c r="J24" s="9">
        <v>86000000000</v>
      </c>
      <c r="L24" s="10" t="s">
        <v>41</v>
      </c>
    </row>
    <row r="25" spans="1:12" ht="21.75" customHeight="1">
      <c r="A25" s="48" t="s">
        <v>25</v>
      </c>
      <c r="B25" s="48"/>
      <c r="D25" s="9">
        <v>56000000000</v>
      </c>
      <c r="F25" s="9">
        <v>1521972602</v>
      </c>
      <c r="H25" s="9">
        <v>1521972602</v>
      </c>
      <c r="J25" s="9">
        <v>56000000000</v>
      </c>
      <c r="L25" s="10" t="s">
        <v>42</v>
      </c>
    </row>
    <row r="26" spans="1:12" ht="21.75" customHeight="1">
      <c r="A26" s="48" t="s">
        <v>25</v>
      </c>
      <c r="B26" s="48"/>
      <c r="D26" s="9">
        <v>66000000000</v>
      </c>
      <c r="F26" s="9">
        <v>1793753423</v>
      </c>
      <c r="H26" s="9">
        <v>1793753423</v>
      </c>
      <c r="J26" s="9">
        <v>66000000000</v>
      </c>
      <c r="L26" s="10" t="s">
        <v>43</v>
      </c>
    </row>
    <row r="27" spans="1:12" ht="21.75" customHeight="1">
      <c r="A27" s="48" t="s">
        <v>25</v>
      </c>
      <c r="B27" s="48"/>
      <c r="D27" s="9">
        <v>68800000000</v>
      </c>
      <c r="F27" s="9">
        <v>1899068491</v>
      </c>
      <c r="H27" s="9">
        <v>1899068491</v>
      </c>
      <c r="J27" s="9">
        <v>68800000000</v>
      </c>
      <c r="L27" s="10" t="s">
        <v>44</v>
      </c>
    </row>
    <row r="28" spans="1:12" ht="21.75" customHeight="1">
      <c r="A28" s="49" t="s">
        <v>25</v>
      </c>
      <c r="B28" s="49"/>
      <c r="D28" s="12">
        <v>0</v>
      </c>
      <c r="F28" s="12">
        <v>74400000000</v>
      </c>
      <c r="H28" s="12">
        <v>0</v>
      </c>
      <c r="J28" s="12">
        <v>74400000000</v>
      </c>
      <c r="L28" s="13" t="s">
        <v>45</v>
      </c>
    </row>
    <row r="29" spans="1:12" ht="21.75" customHeight="1">
      <c r="A29" s="44" t="s">
        <v>46</v>
      </c>
      <c r="B29" s="44"/>
      <c r="D29" s="15">
        <v>1880470152763</v>
      </c>
      <c r="F29" s="15">
        <v>194720231968</v>
      </c>
      <c r="H29" s="15">
        <v>165462197435</v>
      </c>
      <c r="J29" s="15">
        <v>1909728187296</v>
      </c>
      <c r="L29" s="16">
        <v>0</v>
      </c>
    </row>
  </sheetData>
  <mergeCells count="26">
    <mergeCell ref="A29:B29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:L1"/>
    <mergeCell ref="A2:L2"/>
    <mergeCell ref="A3:L3"/>
    <mergeCell ref="F7:H7"/>
    <mergeCell ref="A5:T5"/>
  </mergeCells>
  <pageMargins left="0.39" right="0.39" top="0.39" bottom="0.39" header="0" footer="0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"/>
  <sheetViews>
    <sheetView rightToLeft="1" view="pageBreakPreview" zoomScale="60" zoomScaleNormal="100" workbookViewId="0">
      <selection sqref="A1:J1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1.75" customHeight="1">
      <c r="A2" s="41" t="s">
        <v>47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1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4.25" customHeight="1"/>
    <row r="5" spans="1:10" ht="29.1" customHeight="1">
      <c r="A5" s="52" t="s">
        <v>98</v>
      </c>
      <c r="B5" s="52"/>
      <c r="C5" s="52"/>
      <c r="D5" s="52"/>
      <c r="E5" s="52"/>
      <c r="F5" s="52"/>
      <c r="G5" s="52"/>
      <c r="H5" s="52"/>
      <c r="I5" s="52"/>
      <c r="J5" s="70"/>
    </row>
    <row r="6" spans="1:10" ht="14.45" customHeight="1"/>
    <row r="7" spans="1:10" ht="14.45" customHeight="1">
      <c r="A7" s="39" t="s">
        <v>48</v>
      </c>
      <c r="B7" s="39"/>
      <c r="D7" s="2" t="s">
        <v>49</v>
      </c>
      <c r="F7" s="2" t="s">
        <v>16</v>
      </c>
      <c r="H7" s="2" t="s">
        <v>50</v>
      </c>
      <c r="J7" s="2" t="s">
        <v>51</v>
      </c>
    </row>
    <row r="8" spans="1:10" ht="21.75" customHeight="1">
      <c r="A8" s="47" t="s">
        <v>52</v>
      </c>
      <c r="B8" s="47"/>
      <c r="D8" s="5" t="s">
        <v>53</v>
      </c>
      <c r="F8" s="6">
        <v>0</v>
      </c>
      <c r="H8" s="7">
        <v>0</v>
      </c>
      <c r="J8" s="7">
        <v>0</v>
      </c>
    </row>
    <row r="9" spans="1:10" ht="21.75" customHeight="1">
      <c r="A9" s="48" t="s">
        <v>55</v>
      </c>
      <c r="B9" s="48"/>
      <c r="D9" s="71" t="s">
        <v>54</v>
      </c>
      <c r="F9" s="9">
        <v>43002738</v>
      </c>
      <c r="H9" s="10">
        <v>0</v>
      </c>
      <c r="J9" s="10">
        <v>0</v>
      </c>
    </row>
    <row r="10" spans="1:10" ht="21.75" customHeight="1">
      <c r="A10" s="48" t="s">
        <v>57</v>
      </c>
      <c r="B10" s="48"/>
      <c r="D10" s="71" t="s">
        <v>56</v>
      </c>
      <c r="F10" s="9">
        <v>48393599053</v>
      </c>
      <c r="H10" s="10">
        <v>99.91</v>
      </c>
      <c r="J10" s="10">
        <v>1.37</v>
      </c>
    </row>
    <row r="11" spans="1:10" ht="21.75" customHeight="1">
      <c r="A11" s="49" t="s">
        <v>59</v>
      </c>
      <c r="B11" s="49"/>
      <c r="D11" s="72" t="s">
        <v>58</v>
      </c>
      <c r="F11" s="12">
        <v>2426397040</v>
      </c>
      <c r="H11" s="13">
        <v>5.01</v>
      </c>
      <c r="J11" s="13">
        <v>7.0000000000000007E-2</v>
      </c>
    </row>
    <row r="12" spans="1:10" ht="21.75" customHeight="1">
      <c r="A12" s="44" t="s">
        <v>46</v>
      </c>
      <c r="B12" s="44"/>
      <c r="D12" s="15"/>
      <c r="F12" s="15">
        <v>50819996093</v>
      </c>
      <c r="H12" s="16">
        <v>104.92</v>
      </c>
      <c r="J12" s="16">
        <v>1.44</v>
      </c>
    </row>
  </sheetData>
  <mergeCells count="10">
    <mergeCell ref="A12:B12"/>
    <mergeCell ref="A8:B8"/>
    <mergeCell ref="A9:B9"/>
    <mergeCell ref="A10:B10"/>
    <mergeCell ref="A11:B11"/>
    <mergeCell ref="A1:J1"/>
    <mergeCell ref="A2:J2"/>
    <mergeCell ref="A3:J3"/>
    <mergeCell ref="A7:B7"/>
    <mergeCell ref="A5:I5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3840-CB34-43F7-97D3-3DF8BFF67896}">
  <dimension ref="A1:S14"/>
  <sheetViews>
    <sheetView rightToLeft="1" view="pageBreakPreview" zoomScale="110" zoomScaleNormal="100" zoomScaleSheetLayoutView="110" workbookViewId="0">
      <selection sqref="A1:S1"/>
    </sheetView>
  </sheetViews>
  <sheetFormatPr defaultColWidth="9.140625" defaultRowHeight="15.75"/>
  <cols>
    <col min="1" max="1" width="13.140625" style="73" customWidth="1"/>
    <col min="2" max="2" width="0.5703125" style="73" customWidth="1"/>
    <col min="3" max="3" width="9.140625" style="73" customWidth="1"/>
    <col min="4" max="4" width="0.42578125" style="73" customWidth="1"/>
    <col min="5" max="5" width="9.140625" style="73"/>
    <col min="6" max="6" width="0.85546875" style="73" customWidth="1"/>
    <col min="7" max="7" width="9.140625" style="73"/>
    <col min="8" max="8" width="1" style="73" customWidth="1"/>
    <col min="9" max="9" width="9.140625" style="73"/>
    <col min="10" max="10" width="12.5703125" style="73" customWidth="1"/>
    <col min="11" max="11" width="0.7109375" style="73" customWidth="1"/>
    <col min="12" max="12" width="9.140625" style="73"/>
    <col min="13" max="13" width="0.5703125" style="73" customWidth="1"/>
    <col min="14" max="14" width="9.140625" style="73"/>
    <col min="15" max="15" width="0.85546875" style="73" customWidth="1"/>
    <col min="16" max="16" width="9.140625" style="73"/>
    <col min="17" max="17" width="0.85546875" style="73" customWidth="1"/>
    <col min="18" max="18" width="9.140625" style="73"/>
    <col min="19" max="19" width="10.5703125" style="73" customWidth="1"/>
    <col min="20" max="16384" width="9.140625" style="73"/>
  </cols>
  <sheetData>
    <row r="1" spans="1:19" ht="21">
      <c r="A1" s="93" t="s">
        <v>119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21">
      <c r="A2" s="93" t="s">
        <v>110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1">
      <c r="A3" s="93" t="s">
        <v>120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5" spans="1:19" ht="25.5">
      <c r="A5" s="92" t="s">
        <v>99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</row>
    <row r="7" spans="1:19" ht="19.5" customHeight="1" thickBot="1">
      <c r="A7" s="91"/>
      <c r="B7" s="90"/>
      <c r="C7" s="85" t="s">
        <v>109</v>
      </c>
      <c r="D7" s="85"/>
      <c r="E7" s="85"/>
      <c r="F7" s="85"/>
      <c r="G7" s="85"/>
      <c r="H7" s="85"/>
      <c r="I7" s="85"/>
      <c r="J7" s="85"/>
      <c r="K7" s="90"/>
      <c r="L7" s="85" t="s">
        <v>108</v>
      </c>
      <c r="M7" s="85"/>
      <c r="N7" s="85"/>
      <c r="O7" s="85"/>
      <c r="P7" s="85"/>
      <c r="Q7" s="85"/>
      <c r="R7" s="85"/>
      <c r="S7" s="85"/>
    </row>
    <row r="8" spans="1:19" ht="19.5" customHeight="1">
      <c r="A8" s="87" t="s">
        <v>107</v>
      </c>
      <c r="B8" s="82"/>
      <c r="C8" s="88" t="s">
        <v>106</v>
      </c>
      <c r="D8" s="89"/>
      <c r="E8" s="88" t="s">
        <v>105</v>
      </c>
      <c r="F8" s="89"/>
      <c r="G8" s="88" t="s">
        <v>104</v>
      </c>
      <c r="H8" s="89"/>
      <c r="I8" s="88" t="s">
        <v>46</v>
      </c>
      <c r="J8" s="88"/>
      <c r="K8" s="82"/>
      <c r="L8" s="88" t="s">
        <v>106</v>
      </c>
      <c r="M8" s="89"/>
      <c r="N8" s="88" t="s">
        <v>105</v>
      </c>
      <c r="O8" s="89"/>
      <c r="P8" s="88" t="s">
        <v>104</v>
      </c>
      <c r="Q8" s="89"/>
      <c r="R8" s="88" t="s">
        <v>46</v>
      </c>
      <c r="S8" s="88"/>
    </row>
    <row r="9" spans="1:19" ht="18.75" customHeight="1" thickBot="1">
      <c r="A9" s="87"/>
      <c r="B9" s="82"/>
      <c r="C9" s="86"/>
      <c r="D9" s="82"/>
      <c r="E9" s="86"/>
      <c r="F9" s="82"/>
      <c r="G9" s="86"/>
      <c r="H9" s="82"/>
      <c r="I9" s="85"/>
      <c r="J9" s="85"/>
      <c r="K9" s="82"/>
      <c r="L9" s="86"/>
      <c r="M9" s="82"/>
      <c r="N9" s="86"/>
      <c r="O9" s="82"/>
      <c r="P9" s="86"/>
      <c r="Q9" s="82"/>
      <c r="R9" s="85"/>
      <c r="S9" s="85"/>
    </row>
    <row r="10" spans="1:19" ht="28.5" customHeight="1" thickBot="1">
      <c r="A10" s="84"/>
      <c r="B10" s="82"/>
      <c r="C10" s="83" t="s">
        <v>103</v>
      </c>
      <c r="D10" s="82"/>
      <c r="E10" s="83" t="s">
        <v>103</v>
      </c>
      <c r="F10" s="82"/>
      <c r="G10" s="83" t="s">
        <v>103</v>
      </c>
      <c r="H10" s="82"/>
      <c r="I10" s="81" t="s">
        <v>16</v>
      </c>
      <c r="J10" s="81" t="s">
        <v>102</v>
      </c>
      <c r="K10" s="82"/>
      <c r="L10" s="83" t="s">
        <v>103</v>
      </c>
      <c r="M10" s="82"/>
      <c r="N10" s="83" t="s">
        <v>103</v>
      </c>
      <c r="O10" s="82"/>
      <c r="P10" s="83" t="s">
        <v>103</v>
      </c>
      <c r="Q10" s="82"/>
      <c r="R10" s="81" t="s">
        <v>16</v>
      </c>
      <c r="S10" s="81" t="s">
        <v>102</v>
      </c>
    </row>
    <row r="11" spans="1:19" ht="22.5" customHeight="1">
      <c r="A11" s="77" t="s">
        <v>101</v>
      </c>
      <c r="B11" s="75"/>
      <c r="C11" s="79" t="s">
        <v>100</v>
      </c>
      <c r="D11" s="75"/>
      <c r="E11" s="79" t="s">
        <v>100</v>
      </c>
      <c r="F11" s="75"/>
      <c r="G11" s="79" t="s">
        <v>100</v>
      </c>
      <c r="H11" s="75"/>
      <c r="I11" s="79" t="s">
        <v>100</v>
      </c>
      <c r="J11" s="80" t="s">
        <v>100</v>
      </c>
      <c r="K11" s="75"/>
      <c r="L11" s="79" t="s">
        <v>100</v>
      </c>
      <c r="M11" s="75"/>
      <c r="N11" s="79" t="s">
        <v>100</v>
      </c>
      <c r="O11" s="75"/>
      <c r="P11" s="79" t="s">
        <v>100</v>
      </c>
      <c r="Q11" s="75"/>
      <c r="R11" s="79" t="s">
        <v>100</v>
      </c>
      <c r="S11" s="79" t="s">
        <v>100</v>
      </c>
    </row>
    <row r="12" spans="1:19" ht="24" customHeight="1" thickBot="1">
      <c r="A12" s="77" t="s">
        <v>101</v>
      </c>
      <c r="B12" s="75"/>
      <c r="C12" s="78" t="s">
        <v>100</v>
      </c>
      <c r="D12" s="75"/>
      <c r="E12" s="78" t="s">
        <v>100</v>
      </c>
      <c r="F12" s="75"/>
      <c r="G12" s="78" t="s">
        <v>100</v>
      </c>
      <c r="H12" s="75"/>
      <c r="I12" s="78" t="s">
        <v>100</v>
      </c>
      <c r="J12" s="78" t="s">
        <v>100</v>
      </c>
      <c r="K12" s="75"/>
      <c r="L12" s="78" t="s">
        <v>100</v>
      </c>
      <c r="M12" s="75"/>
      <c r="N12" s="78" t="s">
        <v>100</v>
      </c>
      <c r="O12" s="75"/>
      <c r="P12" s="78" t="s">
        <v>100</v>
      </c>
      <c r="Q12" s="75"/>
      <c r="R12" s="78" t="s">
        <v>100</v>
      </c>
      <c r="S12" s="78" t="s">
        <v>100</v>
      </c>
    </row>
    <row r="13" spans="1:19" ht="16.5" thickBot="1">
      <c r="A13" s="77" t="s">
        <v>46</v>
      </c>
      <c r="B13" s="75"/>
      <c r="C13" s="74" t="s">
        <v>100</v>
      </c>
      <c r="D13" s="75"/>
      <c r="E13" s="74" t="s">
        <v>100</v>
      </c>
      <c r="F13" s="75"/>
      <c r="G13" s="74" t="s">
        <v>100</v>
      </c>
      <c r="H13" s="75"/>
      <c r="I13" s="74" t="s">
        <v>100</v>
      </c>
      <c r="J13" s="76" t="s">
        <v>100</v>
      </c>
      <c r="K13" s="75"/>
      <c r="L13" s="74" t="s">
        <v>100</v>
      </c>
      <c r="M13" s="75"/>
      <c r="N13" s="74" t="s">
        <v>100</v>
      </c>
      <c r="O13" s="75"/>
      <c r="P13" s="74" t="s">
        <v>100</v>
      </c>
      <c r="Q13" s="75"/>
      <c r="R13" s="74" t="s">
        <v>100</v>
      </c>
      <c r="S13" s="74" t="s">
        <v>100</v>
      </c>
    </row>
    <row r="14" spans="1:19" ht="16.5" thickTop="1"/>
  </sheetData>
  <mergeCells count="23">
    <mergeCell ref="B8:B10"/>
    <mergeCell ref="D8:D10"/>
    <mergeCell ref="F8:F10"/>
    <mergeCell ref="R8:S9"/>
    <mergeCell ref="A5:S5"/>
    <mergeCell ref="M8:M10"/>
    <mergeCell ref="O8:O10"/>
    <mergeCell ref="Q8:Q10"/>
    <mergeCell ref="H8:H10"/>
    <mergeCell ref="L7:S7"/>
    <mergeCell ref="C7:J7"/>
    <mergeCell ref="K8:K10"/>
    <mergeCell ref="A8:A10"/>
    <mergeCell ref="A1:S1"/>
    <mergeCell ref="A2:S2"/>
    <mergeCell ref="A3:S3"/>
    <mergeCell ref="C8:C9"/>
    <mergeCell ref="E8:E9"/>
    <mergeCell ref="G8:G9"/>
    <mergeCell ref="L8:L9"/>
    <mergeCell ref="N8:N9"/>
    <mergeCell ref="P8:P9"/>
    <mergeCell ref="I8:J9"/>
  </mergeCells>
  <pageMargins left="0.7" right="0.7" top="0.75" bottom="0.75" header="0.3" footer="0.3"/>
  <pageSetup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6B45-D3AB-429E-AA10-56AD281D1F4C}">
  <dimension ref="A1:AI12"/>
  <sheetViews>
    <sheetView rightToLeft="1" view="pageBreakPreview" zoomScale="90" zoomScaleNormal="100" zoomScaleSheetLayoutView="90" workbookViewId="0">
      <selection sqref="A1:R1"/>
    </sheetView>
  </sheetViews>
  <sheetFormatPr defaultColWidth="9.140625" defaultRowHeight="18"/>
  <cols>
    <col min="1" max="1" width="22.5703125" style="94" customWidth="1"/>
    <col min="2" max="2" width="0.42578125" style="94" customWidth="1"/>
    <col min="3" max="3" width="12" style="94" bestFit="1" customWidth="1"/>
    <col min="4" max="4" width="0.7109375" style="94" customWidth="1"/>
    <col min="5" max="5" width="9.140625" style="94"/>
    <col min="6" max="6" width="0.5703125" style="94" customWidth="1"/>
    <col min="7" max="7" width="9.140625" style="94"/>
    <col min="8" max="8" width="0.5703125" style="94" customWidth="1"/>
    <col min="9" max="9" width="11" style="94" bestFit="1" customWidth="1"/>
    <col min="10" max="10" width="0.42578125" style="94" customWidth="1"/>
    <col min="11" max="11" width="11" style="94" bestFit="1" customWidth="1"/>
    <col min="12" max="12" width="0.5703125" style="94" customWidth="1"/>
    <col min="13" max="13" width="9.140625" style="94" customWidth="1"/>
    <col min="14" max="14" width="0.28515625" style="94" customWidth="1"/>
    <col min="15" max="15" width="9.140625" style="94"/>
    <col min="16" max="16" width="0.5703125" style="94" customWidth="1"/>
    <col min="17" max="17" width="11" style="94" bestFit="1" customWidth="1"/>
    <col min="18" max="16384" width="9.140625" style="94"/>
  </cols>
  <sheetData>
    <row r="1" spans="1:35" ht="21">
      <c r="A1" s="50" t="s">
        <v>119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</row>
    <row r="2" spans="1:35" ht="21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</row>
    <row r="3" spans="1:35" ht="21">
      <c r="A3" s="50" t="s">
        <v>120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</row>
    <row r="4" spans="1:35" ht="25.5">
      <c r="A4" s="92" t="s">
        <v>113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6" spans="1:35" ht="19.5" customHeight="1" thickBot="1">
      <c r="A6" s="100"/>
      <c r="B6" s="90"/>
      <c r="C6" s="85" t="s">
        <v>114</v>
      </c>
      <c r="D6" s="85"/>
      <c r="E6" s="85"/>
      <c r="F6" s="85"/>
      <c r="G6" s="85"/>
      <c r="H6" s="85"/>
      <c r="I6" s="85"/>
      <c r="J6" s="75"/>
      <c r="K6" s="85" t="s">
        <v>115</v>
      </c>
      <c r="L6" s="85"/>
      <c r="M6" s="85"/>
      <c r="N6" s="85"/>
      <c r="O6" s="85"/>
      <c r="P6" s="85"/>
      <c r="Q6" s="85"/>
    </row>
    <row r="7" spans="1:35" ht="20.25" customHeight="1">
      <c r="A7" s="89"/>
      <c r="B7" s="82"/>
      <c r="C7" s="88" t="s">
        <v>112</v>
      </c>
      <c r="D7" s="88"/>
      <c r="E7" s="88" t="s">
        <v>105</v>
      </c>
      <c r="F7" s="89"/>
      <c r="G7" s="88" t="s">
        <v>104</v>
      </c>
      <c r="H7" s="89"/>
      <c r="I7" s="88" t="s">
        <v>46</v>
      </c>
      <c r="J7" s="99"/>
      <c r="K7" s="88" t="s">
        <v>112</v>
      </c>
      <c r="L7" s="88"/>
      <c r="M7" s="88" t="s">
        <v>105</v>
      </c>
      <c r="N7" s="89"/>
      <c r="O7" s="88" t="s">
        <v>104</v>
      </c>
      <c r="P7" s="89"/>
      <c r="Q7" s="88" t="s">
        <v>46</v>
      </c>
    </row>
    <row r="8" spans="1:35" ht="20.25" customHeight="1">
      <c r="A8" s="82"/>
      <c r="B8" s="82"/>
      <c r="C8" s="86"/>
      <c r="D8" s="86"/>
      <c r="E8" s="86"/>
      <c r="F8" s="82"/>
      <c r="G8" s="86"/>
      <c r="H8" s="82"/>
      <c r="I8" s="86"/>
      <c r="J8" s="99"/>
      <c r="K8" s="86"/>
      <c r="L8" s="86"/>
      <c r="M8" s="86"/>
      <c r="N8" s="82"/>
      <c r="O8" s="86"/>
      <c r="P8" s="82"/>
      <c r="Q8" s="86"/>
    </row>
    <row r="9" spans="1:35" ht="18.75" thickBot="1">
      <c r="A9" s="82"/>
      <c r="B9" s="82"/>
      <c r="C9" s="102" t="s">
        <v>103</v>
      </c>
      <c r="D9" s="86"/>
      <c r="E9" s="98" t="s">
        <v>111</v>
      </c>
      <c r="F9" s="82"/>
      <c r="G9" s="98" t="s">
        <v>103</v>
      </c>
      <c r="H9" s="82"/>
      <c r="I9" s="85"/>
      <c r="J9" s="79"/>
      <c r="K9" s="98" t="s">
        <v>103</v>
      </c>
      <c r="L9" s="86"/>
      <c r="M9" s="98" t="s">
        <v>103</v>
      </c>
      <c r="N9" s="82"/>
      <c r="O9" s="98" t="s">
        <v>103</v>
      </c>
      <c r="P9" s="82"/>
      <c r="Q9" s="85"/>
    </row>
    <row r="10" spans="1:35" ht="18" customHeight="1" thickBot="1">
      <c r="A10" s="69" t="s">
        <v>93</v>
      </c>
      <c r="B10" s="95"/>
      <c r="C10" s="103">
        <v>43002738</v>
      </c>
      <c r="D10" s="96"/>
      <c r="E10" s="96">
        <v>0</v>
      </c>
      <c r="F10" s="95"/>
      <c r="G10" s="96">
        <v>0</v>
      </c>
      <c r="H10" s="95"/>
      <c r="I10" s="101">
        <f>C10</f>
        <v>43002738</v>
      </c>
      <c r="J10" s="95"/>
      <c r="K10" s="101">
        <f>I10</f>
        <v>43002738</v>
      </c>
      <c r="L10" s="96"/>
      <c r="M10" s="96">
        <v>0</v>
      </c>
      <c r="N10" s="95"/>
      <c r="O10" s="96">
        <v>0</v>
      </c>
      <c r="P10" s="95"/>
      <c r="Q10" s="101">
        <f>I10</f>
        <v>43002738</v>
      </c>
    </row>
    <row r="11" spans="1:35" ht="26.25" customHeight="1" thickBot="1">
      <c r="A11" s="97" t="s">
        <v>46</v>
      </c>
      <c r="B11" s="95"/>
      <c r="C11" s="104">
        <f>C10</f>
        <v>43002738</v>
      </c>
      <c r="D11" s="104">
        <f t="shared" ref="D11:Q11" si="0">D10</f>
        <v>0</v>
      </c>
      <c r="E11" s="104">
        <f t="shared" si="0"/>
        <v>0</v>
      </c>
      <c r="F11" s="104">
        <f t="shared" si="0"/>
        <v>0</v>
      </c>
      <c r="G11" s="104">
        <f t="shared" si="0"/>
        <v>0</v>
      </c>
      <c r="H11" s="104">
        <f t="shared" si="0"/>
        <v>0</v>
      </c>
      <c r="I11" s="104">
        <f t="shared" si="0"/>
        <v>43002738</v>
      </c>
      <c r="J11" s="104">
        <f t="shared" si="0"/>
        <v>0</v>
      </c>
      <c r="K11" s="104">
        <f t="shared" si="0"/>
        <v>43002738</v>
      </c>
      <c r="L11" s="104">
        <f t="shared" si="0"/>
        <v>0</v>
      </c>
      <c r="M11" s="104">
        <f t="shared" si="0"/>
        <v>0</v>
      </c>
      <c r="N11" s="104">
        <f t="shared" si="0"/>
        <v>0</v>
      </c>
      <c r="O11" s="104">
        <f t="shared" si="0"/>
        <v>0</v>
      </c>
      <c r="P11" s="104">
        <f t="shared" si="0"/>
        <v>0</v>
      </c>
      <c r="Q11" s="104">
        <f t="shared" si="0"/>
        <v>43002738</v>
      </c>
    </row>
    <row r="12" spans="1:35" ht="18.75" thickTop="1"/>
  </sheetData>
  <mergeCells count="22">
    <mergeCell ref="A1:R1"/>
    <mergeCell ref="A2:R2"/>
    <mergeCell ref="A3:R3"/>
    <mergeCell ref="A7:A9"/>
    <mergeCell ref="B7:B9"/>
    <mergeCell ref="D7:D9"/>
    <mergeCell ref="Q7:Q9"/>
    <mergeCell ref="I7:I9"/>
    <mergeCell ref="P7:P9"/>
    <mergeCell ref="C6:I6"/>
    <mergeCell ref="K6:Q6"/>
    <mergeCell ref="L7:L9"/>
    <mergeCell ref="N7:N9"/>
    <mergeCell ref="F7:F9"/>
    <mergeCell ref="H7:H9"/>
    <mergeCell ref="C7:C8"/>
    <mergeCell ref="E7:E8"/>
    <mergeCell ref="G7:G8"/>
    <mergeCell ref="K7:K8"/>
    <mergeCell ref="M7:M8"/>
    <mergeCell ref="O7:O8"/>
    <mergeCell ref="A4:Q4"/>
  </mergeCells>
  <pageMargins left="0.7" right="0.7" top="0.75" bottom="0.75" header="0.3" footer="0.3"/>
  <pageSetup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6"/>
  <sheetViews>
    <sheetView rightToLeft="1" view="pageBreakPreview" zoomScale="60" zoomScaleNormal="100" workbookViewId="0">
      <selection sqref="A1:H1"/>
    </sheetView>
  </sheetViews>
  <sheetFormatPr defaultRowHeight="12.75"/>
  <cols>
    <col min="1" max="1" width="5.140625" customWidth="1"/>
    <col min="2" max="2" width="32.140625" customWidth="1"/>
    <col min="3" max="3" width="1.28515625" customWidth="1"/>
    <col min="4" max="4" width="19.42578125" customWidth="1"/>
    <col min="5" max="6" width="1.28515625" customWidth="1"/>
    <col min="7" max="7" width="19.42578125" customWidth="1"/>
    <col min="8" max="8" width="1.28515625" customWidth="1"/>
    <col min="9" max="9" width="0.28515625" customWidth="1"/>
  </cols>
  <sheetData>
    <row r="1" spans="1:19" ht="29.1" customHeight="1">
      <c r="A1" s="41" t="s">
        <v>0</v>
      </c>
      <c r="B1" s="41"/>
      <c r="C1" s="41"/>
      <c r="D1" s="41"/>
      <c r="E1" s="41"/>
      <c r="F1" s="41"/>
      <c r="G1" s="41"/>
      <c r="H1" s="41"/>
    </row>
    <row r="2" spans="1:19" ht="21.75" customHeight="1">
      <c r="A2" s="41" t="s">
        <v>47</v>
      </c>
      <c r="B2" s="41"/>
      <c r="C2" s="41"/>
      <c r="D2" s="41"/>
      <c r="E2" s="41"/>
      <c r="F2" s="41"/>
      <c r="G2" s="41"/>
      <c r="H2" s="41"/>
    </row>
    <row r="3" spans="1:19" ht="21.75" customHeight="1">
      <c r="A3" s="41" t="s">
        <v>2</v>
      </c>
      <c r="B3" s="41"/>
      <c r="C3" s="41"/>
      <c r="D3" s="41"/>
      <c r="E3" s="41"/>
      <c r="F3" s="41"/>
      <c r="G3" s="41"/>
      <c r="H3" s="41"/>
    </row>
    <row r="4" spans="1:19" ht="14.45" customHeight="1"/>
    <row r="5" spans="1:19" ht="14.45" customHeight="1">
      <c r="A5" s="52" t="s">
        <v>116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4.45" customHeight="1">
      <c r="D6" s="39" t="s">
        <v>60</v>
      </c>
      <c r="E6" s="39"/>
      <c r="G6" s="39" t="s">
        <v>61</v>
      </c>
      <c r="H6" s="39"/>
    </row>
    <row r="7" spans="1:19" ht="36.4" customHeight="1">
      <c r="A7" s="39" t="s">
        <v>62</v>
      </c>
      <c r="B7" s="39"/>
      <c r="D7" s="17" t="s">
        <v>63</v>
      </c>
      <c r="E7" s="3"/>
      <c r="G7" s="17" t="s">
        <v>63</v>
      </c>
      <c r="H7" s="3"/>
    </row>
    <row r="8" spans="1:19" ht="21.75" customHeight="1">
      <c r="A8" s="47" t="s">
        <v>19</v>
      </c>
      <c r="B8" s="47"/>
      <c r="D8" s="6">
        <v>9300</v>
      </c>
      <c r="G8" s="6">
        <v>53425352</v>
      </c>
    </row>
    <row r="9" spans="1:19" ht="21.75" customHeight="1">
      <c r="A9" s="48" t="s">
        <v>21</v>
      </c>
      <c r="B9" s="48"/>
      <c r="D9" s="9">
        <v>19278655</v>
      </c>
      <c r="G9" s="9">
        <v>40412535</v>
      </c>
    </row>
    <row r="10" spans="1:19" ht="21.75" customHeight="1">
      <c r="A10" s="48" t="s">
        <v>23</v>
      </c>
      <c r="B10" s="48"/>
      <c r="D10" s="9">
        <v>0</v>
      </c>
      <c r="G10" s="9">
        <v>45346546</v>
      </c>
    </row>
    <row r="11" spans="1:19" ht="21.75" customHeight="1">
      <c r="A11" s="48" t="s">
        <v>25</v>
      </c>
      <c r="B11" s="48"/>
      <c r="D11" s="9">
        <v>4640445204</v>
      </c>
      <c r="G11" s="9">
        <v>23742939222</v>
      </c>
    </row>
    <row r="12" spans="1:19" ht="21.75" customHeight="1">
      <c r="A12" s="48" t="s">
        <v>25</v>
      </c>
      <c r="B12" s="48"/>
      <c r="D12" s="9">
        <v>9024890097</v>
      </c>
      <c r="G12" s="9">
        <v>45365654033</v>
      </c>
    </row>
    <row r="13" spans="1:19" ht="21.75" customHeight="1">
      <c r="A13" s="48" t="s">
        <v>25</v>
      </c>
      <c r="B13" s="48"/>
      <c r="D13" s="9">
        <v>1621115023</v>
      </c>
      <c r="G13" s="9">
        <v>8153097547</v>
      </c>
    </row>
    <row r="14" spans="1:19" ht="21.75" customHeight="1">
      <c r="A14" s="48" t="s">
        <v>29</v>
      </c>
      <c r="B14" s="48"/>
      <c r="D14" s="9">
        <v>4226531506</v>
      </c>
      <c r="G14" s="9">
        <v>21132657530</v>
      </c>
    </row>
    <row r="15" spans="1:19" ht="21.75" customHeight="1">
      <c r="A15" s="48" t="s">
        <v>25</v>
      </c>
      <c r="B15" s="48"/>
      <c r="D15" s="9">
        <v>4638157150</v>
      </c>
      <c r="G15" s="9">
        <v>23202597690</v>
      </c>
    </row>
    <row r="16" spans="1:19" ht="21.75" customHeight="1">
      <c r="A16" s="48" t="s">
        <v>25</v>
      </c>
      <c r="B16" s="48"/>
      <c r="D16" s="9">
        <v>4798736295</v>
      </c>
      <c r="G16" s="9">
        <v>23993681475</v>
      </c>
    </row>
    <row r="17" spans="1:7" ht="21.75" customHeight="1">
      <c r="A17" s="48" t="s">
        <v>25</v>
      </c>
      <c r="B17" s="48"/>
      <c r="D17" s="9">
        <v>2594296574</v>
      </c>
      <c r="G17" s="9">
        <v>14689398623</v>
      </c>
    </row>
    <row r="18" spans="1:7" ht="21.75" customHeight="1">
      <c r="A18" s="48" t="s">
        <v>34</v>
      </c>
      <c r="B18" s="48"/>
      <c r="D18" s="9">
        <v>5775</v>
      </c>
      <c r="G18" s="9">
        <v>28268</v>
      </c>
    </row>
    <row r="19" spans="1:7" ht="21.75" customHeight="1">
      <c r="A19" s="48" t="s">
        <v>38</v>
      </c>
      <c r="B19" s="48"/>
      <c r="D19" s="9">
        <v>5575859578</v>
      </c>
      <c r="G19" s="9">
        <v>27879297890</v>
      </c>
    </row>
    <row r="20" spans="1:7" ht="21.75" customHeight="1">
      <c r="A20" s="48" t="s">
        <v>25</v>
      </c>
      <c r="B20" s="48"/>
      <c r="D20" s="9">
        <v>1979753403</v>
      </c>
      <c r="G20" s="9">
        <v>9898767015</v>
      </c>
    </row>
    <row r="21" spans="1:7" ht="21.75" customHeight="1">
      <c r="A21" s="48" t="s">
        <v>25</v>
      </c>
      <c r="B21" s="48"/>
      <c r="D21" s="9">
        <v>2337315067</v>
      </c>
      <c r="G21" s="9">
        <v>11686575335</v>
      </c>
    </row>
    <row r="22" spans="1:7" ht="21.75" customHeight="1">
      <c r="A22" s="48" t="s">
        <v>25</v>
      </c>
      <c r="B22" s="48"/>
      <c r="D22" s="9">
        <v>1521972590</v>
      </c>
      <c r="G22" s="9">
        <v>7609862973</v>
      </c>
    </row>
    <row r="23" spans="1:7" ht="21.75" customHeight="1">
      <c r="A23" s="48" t="s">
        <v>25</v>
      </c>
      <c r="B23" s="48"/>
      <c r="D23" s="9">
        <v>1793753423</v>
      </c>
      <c r="G23" s="9">
        <v>8158684913</v>
      </c>
    </row>
    <row r="24" spans="1:7" ht="21.75" customHeight="1">
      <c r="A24" s="48" t="s">
        <v>25</v>
      </c>
      <c r="B24" s="48"/>
      <c r="D24" s="9">
        <v>1899068463</v>
      </c>
      <c r="G24" s="9">
        <v>5513424598</v>
      </c>
    </row>
    <row r="25" spans="1:7" ht="21.75" customHeight="1">
      <c r="A25" s="49" t="s">
        <v>25</v>
      </c>
      <c r="B25" s="49"/>
      <c r="D25" s="12">
        <v>1722410950</v>
      </c>
      <c r="G25" s="12">
        <v>1722410950</v>
      </c>
    </row>
    <row r="26" spans="1:7" ht="21.75" customHeight="1">
      <c r="A26" s="44" t="s">
        <v>46</v>
      </c>
      <c r="B26" s="44"/>
      <c r="D26" s="15">
        <v>48393599053</v>
      </c>
      <c r="G26" s="15">
        <v>232888262495</v>
      </c>
    </row>
  </sheetData>
  <mergeCells count="26"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H1"/>
    <mergeCell ref="A2:H2"/>
    <mergeCell ref="A3:H3"/>
    <mergeCell ref="D6:E6"/>
    <mergeCell ref="G6:H6"/>
    <mergeCell ref="A5:S5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1"/>
  <sheetViews>
    <sheetView rightToLeft="1" view="pageBreakPreview" zoomScale="60" zoomScaleNormal="100" workbookViewId="0">
      <selection sqref="A1:E1"/>
    </sheetView>
  </sheetViews>
  <sheetFormatPr defaultRowHeight="12.75"/>
  <cols>
    <col min="1" max="1" width="5.140625" customWidth="1"/>
    <col min="2" max="2" width="41.5703125" customWidth="1"/>
    <col min="3" max="4" width="1.28515625" customWidth="1"/>
    <col min="5" max="5" width="19.42578125" customWidth="1"/>
    <col min="6" max="6" width="0.28515625" customWidth="1"/>
  </cols>
  <sheetData>
    <row r="1" spans="1:5" ht="29.1" customHeight="1">
      <c r="A1" s="41" t="s">
        <v>0</v>
      </c>
      <c r="B1" s="41"/>
      <c r="C1" s="41"/>
      <c r="D1" s="41"/>
      <c r="E1" s="41"/>
    </row>
    <row r="2" spans="1:5" ht="21.75" customHeight="1">
      <c r="A2" s="41" t="s">
        <v>47</v>
      </c>
      <c r="B2" s="41"/>
      <c r="C2" s="41"/>
      <c r="D2" s="41"/>
      <c r="E2" s="41"/>
    </row>
    <row r="3" spans="1:5" ht="21.75" customHeight="1">
      <c r="A3" s="41" t="s">
        <v>2</v>
      </c>
      <c r="B3" s="41"/>
      <c r="C3" s="41"/>
      <c r="D3" s="41"/>
      <c r="E3" s="41"/>
    </row>
    <row r="4" spans="1:5" ht="14.25" customHeight="1"/>
    <row r="5" spans="1:5" ht="29.1" customHeight="1">
      <c r="A5" s="52" t="s">
        <v>117</v>
      </c>
      <c r="B5" s="52"/>
      <c r="C5" s="52"/>
      <c r="D5" s="52"/>
      <c r="E5" s="52"/>
    </row>
    <row r="6" spans="1:5" ht="14.45" customHeight="1">
      <c r="E6" s="2" t="s">
        <v>5</v>
      </c>
    </row>
    <row r="7" spans="1:5" ht="14.45" customHeight="1">
      <c r="A7" s="39" t="s">
        <v>59</v>
      </c>
      <c r="B7" s="39"/>
      <c r="E7" s="4" t="s">
        <v>16</v>
      </c>
    </row>
    <row r="8" spans="1:5" ht="21.75" customHeight="1">
      <c r="A8" s="47" t="s">
        <v>59</v>
      </c>
      <c r="B8" s="47"/>
      <c r="E8" s="6">
        <v>2180979680</v>
      </c>
    </row>
    <row r="9" spans="1:5" ht="21.75" customHeight="1">
      <c r="A9" s="48" t="s">
        <v>64</v>
      </c>
      <c r="B9" s="48"/>
      <c r="E9" s="9">
        <v>245417360</v>
      </c>
    </row>
    <row r="10" spans="1:5" ht="21.75" customHeight="1">
      <c r="A10" s="49" t="s">
        <v>65</v>
      </c>
      <c r="B10" s="49"/>
      <c r="E10" s="12">
        <v>0</v>
      </c>
    </row>
    <row r="11" spans="1:5" ht="21.75" customHeight="1">
      <c r="A11" s="44" t="s">
        <v>46</v>
      </c>
      <c r="B11" s="44"/>
      <c r="E11" s="15">
        <v>2426397040</v>
      </c>
    </row>
  </sheetData>
  <mergeCells count="9">
    <mergeCell ref="A8:B8"/>
    <mergeCell ref="A9:B9"/>
    <mergeCell ref="A10:B10"/>
    <mergeCell ref="A11:B11"/>
    <mergeCell ref="A1:E1"/>
    <mergeCell ref="A2:E2"/>
    <mergeCell ref="A3:E3"/>
    <mergeCell ref="A7:B7"/>
    <mergeCell ref="A5:E5"/>
  </mergeCells>
  <pageMargins left="0.39" right="0.39" top="0.39" bottom="0.39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view="pageBreakPreview" zoomScale="60" zoomScaleNormal="100" workbookViewId="0">
      <selection sqref="A1:M1"/>
    </sheetView>
  </sheetViews>
  <sheetFormatPr defaultRowHeight="12.75"/>
  <cols>
    <col min="1" max="1" width="39" customWidth="1"/>
    <col min="2" max="2" width="1.28515625" customWidth="1"/>
    <col min="3" max="3" width="20.28515625" customWidth="1"/>
    <col min="4" max="4" width="1.28515625" customWidth="1"/>
    <col min="5" max="5" width="10.42578125" customWidth="1"/>
    <col min="6" max="6" width="1.28515625" customWidth="1"/>
    <col min="7" max="7" width="21.28515625" customWidth="1"/>
    <col min="8" max="8" width="1.28515625" customWidth="1"/>
    <col min="9" max="9" width="22.42578125" customWidth="1"/>
    <col min="10" max="10" width="1.28515625" customWidth="1"/>
    <col min="11" max="11" width="15.85546875" customWidth="1"/>
    <col min="12" max="12" width="1.28515625" customWidth="1"/>
    <col min="13" max="13" width="20.140625" customWidth="1"/>
    <col min="14" max="14" width="0.28515625" customWidth="1"/>
  </cols>
  <sheetData>
    <row r="1" spans="1:13" ht="29.1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1.75" customHeight="1">
      <c r="A2" s="41" t="s">
        <v>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21.75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4.45" customHeight="1"/>
    <row r="5" spans="1:13" ht="24" customHeight="1">
      <c r="A5" s="52" t="s">
        <v>118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70"/>
    </row>
    <row r="6" spans="1:13" ht="14.45" customHeight="1">
      <c r="A6" s="39" t="s">
        <v>48</v>
      </c>
      <c r="C6" s="39" t="s">
        <v>60</v>
      </c>
      <c r="D6" s="39"/>
      <c r="E6" s="39"/>
      <c r="F6" s="39"/>
      <c r="G6" s="39"/>
      <c r="I6" s="39" t="s">
        <v>61</v>
      </c>
      <c r="J6" s="39"/>
      <c r="K6" s="39"/>
      <c r="L6" s="39"/>
      <c r="M6" s="39"/>
    </row>
    <row r="7" spans="1:13" ht="29.1" customHeight="1">
      <c r="A7" s="39"/>
      <c r="C7" s="17" t="s">
        <v>67</v>
      </c>
      <c r="D7" s="3"/>
      <c r="E7" s="17" t="s">
        <v>66</v>
      </c>
      <c r="F7" s="3"/>
      <c r="G7" s="17" t="s">
        <v>68</v>
      </c>
      <c r="I7" s="17" t="s">
        <v>67</v>
      </c>
      <c r="J7" s="3"/>
      <c r="K7" s="17" t="s">
        <v>66</v>
      </c>
      <c r="L7" s="3"/>
      <c r="M7" s="17" t="s">
        <v>68</v>
      </c>
    </row>
    <row r="8" spans="1:13" ht="21.75" customHeight="1">
      <c r="A8" s="5" t="s">
        <v>19</v>
      </c>
      <c r="C8" s="6">
        <v>9300</v>
      </c>
      <c r="E8" s="6">
        <v>0</v>
      </c>
      <c r="G8" s="6">
        <v>9300</v>
      </c>
      <c r="I8" s="6">
        <v>53425352</v>
      </c>
      <c r="K8" s="6">
        <v>0</v>
      </c>
      <c r="M8" s="6">
        <v>53425352</v>
      </c>
    </row>
    <row r="9" spans="1:13" ht="21.75" customHeight="1">
      <c r="A9" s="8" t="s">
        <v>21</v>
      </c>
      <c r="C9" s="9">
        <v>19278655</v>
      </c>
      <c r="E9" s="9">
        <v>0</v>
      </c>
      <c r="G9" s="9">
        <v>19278655</v>
      </c>
      <c r="I9" s="9">
        <v>40412535</v>
      </c>
      <c r="K9" s="9">
        <v>0</v>
      </c>
      <c r="M9" s="9">
        <v>40412535</v>
      </c>
    </row>
    <row r="10" spans="1:13" ht="21.75" customHeight="1">
      <c r="A10" s="8" t="s">
        <v>23</v>
      </c>
      <c r="C10" s="9">
        <v>0</v>
      </c>
      <c r="E10" s="9">
        <v>0</v>
      </c>
      <c r="G10" s="9">
        <v>0</v>
      </c>
      <c r="I10" s="9">
        <v>45346546</v>
      </c>
      <c r="K10" s="9">
        <v>0</v>
      </c>
      <c r="M10" s="9">
        <v>45346546</v>
      </c>
    </row>
    <row r="11" spans="1:13" ht="21.75" customHeight="1">
      <c r="A11" s="8" t="s">
        <v>25</v>
      </c>
      <c r="C11" s="9">
        <v>4640445204</v>
      </c>
      <c r="E11" s="9">
        <v>0</v>
      </c>
      <c r="G11" s="9">
        <v>4640445204</v>
      </c>
      <c r="I11" s="9">
        <v>23742939222</v>
      </c>
      <c r="K11" s="9">
        <v>29082255</v>
      </c>
      <c r="M11" s="9">
        <v>23713856967</v>
      </c>
    </row>
    <row r="12" spans="1:13" ht="21.75" customHeight="1">
      <c r="A12" s="8" t="s">
        <v>25</v>
      </c>
      <c r="C12" s="9">
        <v>9024890097</v>
      </c>
      <c r="E12" s="9">
        <v>1002488</v>
      </c>
      <c r="G12" s="9">
        <v>9023887609</v>
      </c>
      <c r="I12" s="9">
        <v>45365654033</v>
      </c>
      <c r="K12" s="9">
        <v>41043961</v>
      </c>
      <c r="M12" s="9">
        <v>45324610072</v>
      </c>
    </row>
    <row r="13" spans="1:13" ht="21.75" customHeight="1">
      <c r="A13" s="8" t="s">
        <v>25</v>
      </c>
      <c r="C13" s="9">
        <v>1621115023</v>
      </c>
      <c r="E13" s="9">
        <v>-193938</v>
      </c>
      <c r="G13" s="9">
        <v>1621308961</v>
      </c>
      <c r="I13" s="9">
        <v>8153097547</v>
      </c>
      <c r="K13" s="9">
        <v>7886543</v>
      </c>
      <c r="M13" s="9">
        <v>8145211004</v>
      </c>
    </row>
    <row r="14" spans="1:13" ht="21.75" customHeight="1">
      <c r="A14" s="8" t="s">
        <v>29</v>
      </c>
      <c r="C14" s="9">
        <v>4226531506</v>
      </c>
      <c r="E14" s="9">
        <v>0</v>
      </c>
      <c r="G14" s="9">
        <v>4226531506</v>
      </c>
      <c r="I14" s="9">
        <v>21132657530</v>
      </c>
      <c r="K14" s="9">
        <v>24215344</v>
      </c>
      <c r="M14" s="9">
        <v>21108442186</v>
      </c>
    </row>
    <row r="15" spans="1:13" ht="21.75" customHeight="1">
      <c r="A15" s="8" t="s">
        <v>25</v>
      </c>
      <c r="C15" s="9">
        <v>4638157150</v>
      </c>
      <c r="E15" s="9">
        <v>0</v>
      </c>
      <c r="G15" s="9">
        <v>4638157150</v>
      </c>
      <c r="I15" s="9">
        <v>23202597690</v>
      </c>
      <c r="K15" s="9">
        <v>23456878</v>
      </c>
      <c r="M15" s="9">
        <v>23179140812</v>
      </c>
    </row>
    <row r="16" spans="1:13" ht="21.75" customHeight="1">
      <c r="A16" s="8" t="s">
        <v>25</v>
      </c>
      <c r="C16" s="9">
        <v>4798736295</v>
      </c>
      <c r="E16" s="9">
        <v>0</v>
      </c>
      <c r="G16" s="9">
        <v>4798736295</v>
      </c>
      <c r="I16" s="9">
        <v>23993681475</v>
      </c>
      <c r="K16" s="9">
        <v>18292577</v>
      </c>
      <c r="M16" s="9">
        <v>23975388898</v>
      </c>
    </row>
    <row r="17" spans="1:13" ht="21.75" customHeight="1">
      <c r="A17" s="8" t="s">
        <v>25</v>
      </c>
      <c r="C17" s="9">
        <v>2594296574</v>
      </c>
      <c r="E17" s="9">
        <v>0</v>
      </c>
      <c r="G17" s="9">
        <v>2594296574</v>
      </c>
      <c r="I17" s="9">
        <v>14689398623</v>
      </c>
      <c r="K17" s="9">
        <v>6068716</v>
      </c>
      <c r="M17" s="9">
        <v>14683329907</v>
      </c>
    </row>
    <row r="18" spans="1:13" ht="21.75" customHeight="1">
      <c r="A18" s="8" t="s">
        <v>34</v>
      </c>
      <c r="C18" s="9">
        <v>5775</v>
      </c>
      <c r="E18" s="9">
        <v>0</v>
      </c>
      <c r="G18" s="9">
        <v>5775</v>
      </c>
      <c r="I18" s="9">
        <v>28268</v>
      </c>
      <c r="K18" s="9">
        <v>0</v>
      </c>
      <c r="M18" s="9">
        <v>28268</v>
      </c>
    </row>
    <row r="19" spans="1:13" ht="21.75" customHeight="1">
      <c r="A19" s="8" t="s">
        <v>38</v>
      </c>
      <c r="C19" s="9">
        <v>5575859578</v>
      </c>
      <c r="E19" s="9">
        <v>10</v>
      </c>
      <c r="G19" s="9">
        <v>5575859568</v>
      </c>
      <c r="I19" s="9">
        <v>27879297890</v>
      </c>
      <c r="K19" s="9">
        <v>28126046</v>
      </c>
      <c r="M19" s="9">
        <v>27851171844</v>
      </c>
    </row>
    <row r="20" spans="1:13" ht="21.75" customHeight="1">
      <c r="A20" s="8" t="s">
        <v>25</v>
      </c>
      <c r="C20" s="9">
        <v>1979753403</v>
      </c>
      <c r="E20" s="9">
        <v>170308</v>
      </c>
      <c r="G20" s="9">
        <v>1979583095</v>
      </c>
      <c r="I20" s="9">
        <v>9898767015</v>
      </c>
      <c r="K20" s="9">
        <v>4762459</v>
      </c>
      <c r="M20" s="9">
        <v>9894004556</v>
      </c>
    </row>
    <row r="21" spans="1:13" ht="21.75" customHeight="1">
      <c r="A21" s="8" t="s">
        <v>25</v>
      </c>
      <c r="C21" s="9">
        <v>2337315067</v>
      </c>
      <c r="E21" s="9">
        <v>0</v>
      </c>
      <c r="G21" s="9">
        <v>2337315067</v>
      </c>
      <c r="I21" s="9">
        <v>11686575335</v>
      </c>
      <c r="K21" s="9">
        <v>14267195</v>
      </c>
      <c r="M21" s="9">
        <v>11672308140</v>
      </c>
    </row>
    <row r="22" spans="1:13" ht="21.75" customHeight="1">
      <c r="A22" s="8" t="s">
        <v>25</v>
      </c>
      <c r="C22" s="9">
        <v>1521972590</v>
      </c>
      <c r="E22" s="9">
        <v>0</v>
      </c>
      <c r="G22" s="9">
        <v>1521972590</v>
      </c>
      <c r="I22" s="9">
        <v>7609862973</v>
      </c>
      <c r="K22" s="9">
        <v>14643667</v>
      </c>
      <c r="M22" s="9">
        <v>7595219306</v>
      </c>
    </row>
    <row r="23" spans="1:13" ht="21.75" customHeight="1">
      <c r="A23" s="8" t="s">
        <v>25</v>
      </c>
      <c r="C23" s="9">
        <v>1793753423</v>
      </c>
      <c r="E23" s="9">
        <v>0</v>
      </c>
      <c r="G23" s="9">
        <v>1793753423</v>
      </c>
      <c r="I23" s="9">
        <v>8158684913</v>
      </c>
      <c r="K23" s="9">
        <v>12768042</v>
      </c>
      <c r="M23" s="9">
        <v>8145916871</v>
      </c>
    </row>
    <row r="24" spans="1:13" ht="21.75" customHeight="1">
      <c r="A24" s="8" t="s">
        <v>25</v>
      </c>
      <c r="C24" s="9">
        <v>1899068463</v>
      </c>
      <c r="E24" s="9">
        <v>0</v>
      </c>
      <c r="G24" s="9">
        <v>1899068463</v>
      </c>
      <c r="I24" s="9">
        <v>5513424598</v>
      </c>
      <c r="K24" s="9">
        <v>6087562</v>
      </c>
      <c r="M24" s="9">
        <v>5507337036</v>
      </c>
    </row>
    <row r="25" spans="1:13" ht="21.75" customHeight="1">
      <c r="A25" s="11" t="s">
        <v>25</v>
      </c>
      <c r="C25" s="12">
        <v>1722410950</v>
      </c>
      <c r="E25" s="12">
        <v>7634280</v>
      </c>
      <c r="G25" s="12">
        <v>1714776670</v>
      </c>
      <c r="I25" s="12">
        <v>1722410950</v>
      </c>
      <c r="K25" s="12">
        <v>7634280</v>
      </c>
      <c r="M25" s="12">
        <v>1714776670</v>
      </c>
    </row>
    <row r="26" spans="1:13" ht="21.75" customHeight="1">
      <c r="A26" s="14" t="s">
        <v>46</v>
      </c>
      <c r="C26" s="15">
        <v>48393599053</v>
      </c>
      <c r="E26" s="15">
        <v>8613148</v>
      </c>
      <c r="G26" s="15">
        <v>48384985905</v>
      </c>
      <c r="I26" s="15">
        <v>232888262495</v>
      </c>
      <c r="K26" s="15">
        <v>238335525</v>
      </c>
      <c r="M26" s="15">
        <v>232649926970</v>
      </c>
    </row>
  </sheetData>
  <mergeCells count="7">
    <mergeCell ref="A1:M1"/>
    <mergeCell ref="A2:M2"/>
    <mergeCell ref="A3:M3"/>
    <mergeCell ref="A6:A7"/>
    <mergeCell ref="C6:G6"/>
    <mergeCell ref="I6:M6"/>
    <mergeCell ref="A5:L5"/>
  </mergeCells>
  <pageMargins left="0.39" right="0.39" top="0.39" bottom="0.39" header="0" footer="0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جلد</vt:lpstr>
      <vt:lpstr>سهام</vt:lpstr>
      <vt:lpstr>اوراق</vt:lpstr>
      <vt:lpstr>سپرده</vt:lpstr>
      <vt:lpstr>درآمد</vt:lpstr>
      <vt:lpstr>درآمد سرمایه گذاری در سهام </vt:lpstr>
      <vt:lpstr>درآمد سرمایه گذاری در اوراق بها</vt:lpstr>
      <vt:lpstr>درآمد سپرده بانکی</vt:lpstr>
      <vt:lpstr>سایر درآمدها</vt:lpstr>
      <vt:lpstr>سود سپرده بانکی</vt:lpstr>
      <vt:lpstr>جلد!Print_Area</vt:lpstr>
      <vt:lpstr>درآمد!Print_Area</vt:lpstr>
      <vt:lpstr>'درآمد سپرده بانکی'!Print_Area</vt:lpstr>
      <vt:lpstr>'درآمد سرمایه گذاری در اوراق بها'!Print_Area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Bahar Mousavi</dc:creator>
  <dc:description/>
  <cp:lastModifiedBy>Isatis</cp:lastModifiedBy>
  <dcterms:created xsi:type="dcterms:W3CDTF">2026-08-23T05:18:32Z</dcterms:created>
  <dcterms:modified xsi:type="dcterms:W3CDTF">2026-08-24T05:38:25Z</dcterms:modified>
</cp:coreProperties>
</file>