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آقای دشتی\اکسیر\"/>
    </mc:Choice>
  </mc:AlternateContent>
  <xr:revisionPtr revIDLastSave="0" documentId="13_ncr:1_{FFA68F2E-5C03-43A2-B9EB-C6F5D7CAF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جلد" sheetId="22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اوراق به" sheetId="11" r:id="rId6"/>
    <sheet name="درآمد سپرده بانکی" sheetId="13" r:id="rId7"/>
    <sheet name="سایر درآمدها" sheetId="14" r:id="rId8"/>
    <sheet name="سود سپرده بانکی" sheetId="18" r:id="rId9"/>
  </sheets>
  <externalReferences>
    <externalReference r:id="rId10"/>
  </externalReferences>
  <definedNames>
    <definedName name="_xlnm.Print_Area" localSheetId="2">اوراق!$A$1:$AM$10</definedName>
    <definedName name="_xlnm.Print_Area" localSheetId="0">جلد!$A$1:$I$11</definedName>
    <definedName name="_xlnm.Print_Area" localSheetId="4">درآمد!$A$1:$K$13</definedName>
    <definedName name="_xlnm.Print_Area" localSheetId="6">'درآمد سپرده بانکی'!$A$1:$H$27</definedName>
    <definedName name="_xlnm.Print_Area" localSheetId="5">'درآمد سرمایه گذاری در اوراق به'!$A$1:$S$12</definedName>
    <definedName name="_xlnm.Print_Area" localSheetId="7">'سایر درآمدها'!$A$1:$G$11</definedName>
    <definedName name="_xlnm.Print_Area" localSheetId="3">سپرده!$A$1:$M$28</definedName>
    <definedName name="_xlnm.Print_Area" localSheetId="8">'سود سپرده بانکی'!$A$1:$N$27</definedName>
    <definedName name="_xlnm.Print_Area" localSheetId="1">سهام!$A$1:$AB$16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D14" i="2" l="1"/>
  <c r="F10" i="8"/>
  <c r="Q10" i="11"/>
  <c r="P10" i="11"/>
  <c r="O10" i="11"/>
  <c r="N10" i="11"/>
  <c r="M10" i="11"/>
  <c r="K10" i="11"/>
  <c r="I10" i="11"/>
  <c r="H10" i="11"/>
  <c r="G10" i="11"/>
  <c r="F10" i="11"/>
  <c r="E10" i="11"/>
  <c r="D10" i="11"/>
  <c r="J9" i="11"/>
  <c r="J10" i="11" s="1"/>
  <c r="P10" i="5"/>
  <c r="AI10" i="5"/>
  <c r="AG10" i="5"/>
  <c r="AF10" i="5"/>
  <c r="AE10" i="5"/>
  <c r="AC10" i="5"/>
  <c r="AB10" i="5"/>
  <c r="AA10" i="5"/>
  <c r="Z10" i="5"/>
  <c r="Y10" i="5"/>
  <c r="X10" i="5"/>
  <c r="W10" i="5"/>
  <c r="V10" i="5"/>
  <c r="AH9" i="5"/>
  <c r="AH10" i="5" s="1"/>
  <c r="W15" i="2"/>
  <c r="U15" i="2"/>
  <c r="S15" i="2"/>
  <c r="R15" i="2"/>
  <c r="Q15" i="2"/>
  <c r="P15" i="2"/>
  <c r="O15" i="2"/>
  <c r="N15" i="2"/>
  <c r="M15" i="2"/>
  <c r="L15" i="2"/>
  <c r="K15" i="2"/>
  <c r="I15" i="2"/>
  <c r="H15" i="2"/>
  <c r="G15" i="2"/>
  <c r="F15" i="2"/>
  <c r="X14" i="2"/>
  <c r="Z14" i="2" s="1"/>
  <c r="J14" i="2"/>
  <c r="AA13" i="2"/>
  <c r="Y13" i="2"/>
  <c r="X13" i="2"/>
  <c r="Z13" i="2" s="1"/>
  <c r="AB13" i="2" s="1"/>
  <c r="T13" i="2"/>
  <c r="J13" i="2"/>
  <c r="X12" i="2"/>
  <c r="Z12" i="2" s="1"/>
  <c r="AB12" i="2" s="1"/>
  <c r="T12" i="2"/>
  <c r="J12" i="2"/>
  <c r="AA11" i="2"/>
  <c r="Y11" i="2"/>
  <c r="X11" i="2"/>
  <c r="T11" i="2"/>
  <c r="J11" i="2"/>
  <c r="AA10" i="2"/>
  <c r="AA15" i="2" s="1"/>
  <c r="Y10" i="2"/>
  <c r="Y15" i="2" s="1"/>
  <c r="X10" i="2"/>
  <c r="T10" i="2"/>
  <c r="J10" i="2"/>
  <c r="T9" i="2"/>
  <c r="T15" i="2" s="1"/>
  <c r="J9" i="2"/>
  <c r="X15" i="2" l="1"/>
  <c r="Z10" i="2"/>
  <c r="AB10" i="2" s="1"/>
  <c r="V13" i="2"/>
  <c r="V11" i="2"/>
  <c r="Z11" i="2"/>
  <c r="AB11" i="2" s="1"/>
  <c r="J15" i="2"/>
  <c r="Z9" i="2"/>
  <c r="AD9" i="2" s="1"/>
  <c r="R9" i="11"/>
  <c r="R10" i="11" s="1"/>
  <c r="L9" i="11"/>
  <c r="L10" i="11" s="1"/>
  <c r="AJ9" i="5"/>
  <c r="AJ10" i="5" s="1"/>
  <c r="AB9" i="2"/>
  <c r="AB15" i="2" s="1"/>
  <c r="V10" i="2"/>
  <c r="V12" i="2"/>
  <c r="V9" i="2" l="1"/>
  <c r="V15" i="2" s="1"/>
  <c r="Z15" i="2"/>
</calcChain>
</file>

<file path=xl/sharedStrings.xml><?xml version="1.0" encoding="utf-8"?>
<sst xmlns="http://schemas.openxmlformats.org/spreadsheetml/2006/main" count="243" uniqueCount="113">
  <si>
    <t>صندوق سرمایه ‏گذاری خصوصی اکسیر زیست پارسیان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</si>
  <si>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</si>
  <si>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</si>
  <si>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</si>
  <si>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</si>
  <si>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</si>
  <si>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</si>
  <si>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</si>
  <si>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</si>
  <si>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</si>
  <si>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</si>
  <si>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</si>
  <si>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</si>
  <si>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</si>
  <si>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</si>
  <si>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</si>
  <si>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</si>
  <si>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</si>
  <si>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</si>
  <si>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</si>
  <si>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</si>
  <si>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</si>
  <si>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</si>
  <si>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</si>
  <si>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</si>
  <si>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</si>
  <si>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</si>
  <si>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</si>
  <si>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</si>
  <si>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</si>
  <si>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</si>
  <si>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</si>
  <si>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</si>
  <si>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</si>
  <si>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</si>
  <si>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</si>
  <si>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0.24%</t>
  </si>
  <si>
    <t>سپرده کوتاه مدت بانک خاورمیانه سعادت آباد</t>
  </si>
  <si>
    <t>0.30%</t>
  </si>
  <si>
    <t>سپرده کوتاه مدت بانک گردشگری توحید</t>
  </si>
  <si>
    <t>1.39%</t>
  </si>
  <si>
    <t>سپرده بلند مدت بانک گردشگری توحید</t>
  </si>
  <si>
    <t>4.88%</t>
  </si>
  <si>
    <t>9.50%</t>
  </si>
  <si>
    <t>1.71%</t>
  </si>
  <si>
    <t>سپرده بلند مدت بانک پاسارگاد الوند</t>
  </si>
  <si>
    <t>4.63%</t>
  </si>
  <si>
    <t>5.02%</t>
  </si>
  <si>
    <t>5.17%</t>
  </si>
  <si>
    <t>2.80%</t>
  </si>
  <si>
    <t>سپرده کوتاه مدت بانک سینا گیشا</t>
  </si>
  <si>
    <t>0.00%</t>
  </si>
  <si>
    <t>سپرده کوتاه مدت بانک دی الغدیر</t>
  </si>
  <si>
    <t>1.18%</t>
  </si>
  <si>
    <t>سپرده بلند مدت بانک دی الغدیر</t>
  </si>
  <si>
    <t>6.01%</t>
  </si>
  <si>
    <t>2.07%</t>
  </si>
  <si>
    <t>2.40%</t>
  </si>
  <si>
    <t>1.56%</t>
  </si>
  <si>
    <t>1.84%</t>
  </si>
  <si>
    <t>1.92%</t>
  </si>
  <si>
    <t>2.08%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</si>
  <si>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</si>
  <si>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</si>
  <si>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</si>
  <si>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</si>
  <si>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</si>
  <si>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</si>
  <si>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</si>
  <si>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</si>
  <si>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</si>
  <si>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</si>
  <si>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</si>
  <si>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</si>
  <si>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</si>
  <si>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</si>
  <si>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</si>
  <si>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</si>
  <si>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</si>
  <si>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</si>
  <si>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</si>
  <si>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</si>
  <si>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درآمد تغییر ارزش</t>
  </si>
  <si>
    <t>درآمد فروش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</si>
  <si>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</si>
  <si>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</si>
  <si>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</si>
  <si>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</si>
  <si>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</si>
  <si>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</si>
  <si>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</si>
  <si>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</si>
  <si>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</si>
  <si>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</si>
  <si>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</si>
  <si>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</si>
  <si>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</si>
  <si>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</si>
  <si>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</si>
  <si>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صورت وضعیت پورتفوی صندوق سرمایه‌گذاری
خصوصی اکسیر زیست پارسیان</t>
  </si>
  <si>
    <t>برای ماه منتهی به  31  شهریور ماه 1405</t>
  </si>
  <si>
    <t>آترا زیست آرای</t>
  </si>
  <si>
    <t>شرکت نیواد فارمد سلامت</t>
  </si>
  <si>
    <t>شرکت طبیب درمان پژوهش قلب</t>
  </si>
  <si>
    <t>شرکت مهر فناوری نوین مام</t>
  </si>
  <si>
    <t>شرکت  ویرا واکسن شایا</t>
  </si>
  <si>
    <t>داتصویری</t>
  </si>
  <si>
    <t>اوراق تامین مالی جمعی داتصویری</t>
  </si>
  <si>
    <t>بلی</t>
  </si>
  <si>
    <t>خیر</t>
  </si>
  <si>
    <t>1405/05/26</t>
  </si>
  <si>
    <t>1406/05/25</t>
  </si>
  <si>
    <t>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</si>
</sst>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-_ ;_ * #,##0\-_ ;_ * &quot;-&quot;??_-_ ;_ @_ "/>
  </numFmts>
  <fonts count="17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1"/>
      <name val="Calibri"/>
      <family val="2"/>
    </font>
    <font>
      <b/>
      <sz val="18"/>
      <name val="B Nazanin"/>
      <charset val="178"/>
    </font>
    <font>
      <b/>
      <sz val="20"/>
      <name val="B Nazanin"/>
      <charset val="178"/>
    </font>
    <font>
      <b/>
      <sz val="26"/>
      <name val="IranNastaliq"/>
      <family val="1"/>
    </font>
    <font>
      <sz val="10"/>
      <color rgb="FF333333"/>
      <name val="IRANSans"/>
      <family val="2"/>
    </font>
    <font>
      <sz val="12"/>
      <name val="B Nazanin"/>
      <charset val="178"/>
    </font>
    <font>
      <sz val="11"/>
      <color rgb="FF000000"/>
      <name val="B Nazanin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D7D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16" fillId="0" borderId="0"/>
  </cellStyleXfs>
  <cellXfs count="6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6" fillId="0" borderId="0" xfId="3"/>
    <xf numFmtId="0" fontId="8" fillId="0" borderId="0" xfId="3" applyFont="1" applyAlignment="1">
      <alignment vertical="center" wrapText="1"/>
    </xf>
    <xf numFmtId="0" fontId="9" fillId="0" borderId="0" xfId="3" applyFont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1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1" fillId="0" borderId="0" xfId="3" applyFont="1"/>
    <xf numFmtId="165" fontId="11" fillId="0" borderId="0" xfId="3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9" fontId="4" fillId="0" borderId="0" xfId="2" applyFont="1" applyBorder="1" applyAlignment="1">
      <alignment horizontal="center" vertical="center"/>
    </xf>
    <xf numFmtId="9" fontId="4" fillId="0" borderId="0" xfId="2" applyFont="1" applyAlignment="1">
      <alignment horizontal="center" vertical="center"/>
    </xf>
    <xf numFmtId="0" fontId="11" fillId="2" borderId="0" xfId="3" applyFont="1" applyFill="1"/>
    <xf numFmtId="0" fontId="4" fillId="2" borderId="0" xfId="0" applyFont="1" applyFill="1" applyAlignment="1">
      <alignment horizontal="left"/>
    </xf>
    <xf numFmtId="165" fontId="11" fillId="2" borderId="0" xfId="3" applyNumberFormat="1" applyFont="1" applyFill="1" applyAlignment="1">
      <alignment horizontal="center" vertical="center"/>
    </xf>
    <xf numFmtId="165" fontId="11" fillId="0" borderId="0" xfId="3" applyNumberFormat="1" applyFont="1" applyAlignment="1">
      <alignment horizontal="center" vertical="center" readingOrder="2"/>
    </xf>
    <xf numFmtId="164" fontId="4" fillId="0" borderId="0" xfId="0" applyNumberFormat="1" applyFont="1" applyAlignment="1">
      <alignment horizontal="left"/>
    </xf>
    <xf numFmtId="3" fontId="4" fillId="0" borderId="5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center" wrapText="1" readingOrder="2"/>
    </xf>
    <xf numFmtId="9" fontId="13" fillId="0" borderId="0" xfId="0" applyNumberFormat="1" applyFont="1" applyAlignment="1">
      <alignment horizontal="center" vertical="center" wrapText="1" readingOrder="2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readingOrder="2"/>
    </xf>
    <xf numFmtId="166" fontId="13" fillId="0" borderId="0" xfId="1" applyNumberFormat="1" applyFont="1" applyAlignment="1">
      <alignment horizontal="center" vertical="center" readingOrder="2"/>
    </xf>
    <xf numFmtId="166" fontId="13" fillId="0" borderId="0" xfId="0" applyNumberFormat="1" applyFont="1" applyAlignment="1">
      <alignment horizontal="center" vertical="center" wrapText="1" readingOrder="2"/>
    </xf>
    <xf numFmtId="0" fontId="14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 readingOrder="2"/>
    </xf>
    <xf numFmtId="0" fontId="13" fillId="0" borderId="6" xfId="0" applyFont="1" applyBorder="1" applyAlignment="1">
      <alignment horizontal="center" vertical="center" wrapText="1" readingOrder="2"/>
    </xf>
    <xf numFmtId="166" fontId="13" fillId="0" borderId="6" xfId="0" applyNumberFormat="1" applyFont="1" applyBorder="1" applyAlignment="1">
      <alignment horizontal="center" vertical="center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0" xfId="4" applyFont="1" applyAlignment="1">
      <alignment vertical="center" wrapText="1"/>
    </xf>
    <xf numFmtId="0" fontId="4" fillId="0" borderId="0" xfId="4" applyFont="1" applyAlignment="1">
      <alignment horizontal="center" vertical="center" wrapText="1" readingOrder="2"/>
    </xf>
    <xf numFmtId="3" fontId="4" fillId="0" borderId="0" xfId="4" applyNumberFormat="1" applyFont="1" applyAlignment="1">
      <alignment horizontal="center" vertical="center" wrapText="1" readingOrder="2"/>
    </xf>
    <xf numFmtId="0" fontId="4" fillId="0" borderId="0" xfId="4" applyFont="1" applyAlignment="1">
      <alignment horizontal="right" vertical="center" wrapText="1" readingOrder="2"/>
    </xf>
    <xf numFmtId="3" fontId="4" fillId="0" borderId="6" xfId="4" applyNumberFormat="1" applyFont="1" applyBorder="1" applyAlignment="1">
      <alignment vertical="center" wrapText="1" readingOrder="2"/>
    </xf>
    <xf numFmtId="3" fontId="10" fillId="3" borderId="0" xfId="0" applyNumberFormat="1" applyFont="1" applyFill="1" applyAlignment="1">
      <alignment horizontal="left" vertical="center"/>
    </xf>
    <xf numFmtId="3" fontId="4" fillId="2" borderId="7" xfId="0" applyNumberFormat="1" applyFont="1" applyFill="1" applyBorder="1" applyAlignment="1">
      <alignment horizontal="right" vertical="top"/>
    </xf>
    <xf numFmtId="0" fontId="9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</cellXfs>
  <cellStyles count="5">
    <cellStyle name="Comma" xfId="1" builtinId="3"/>
    <cellStyle name="Normal" xfId="0" builtinId="0"/>
    <cellStyle name="Normal 2" xfId="3" xr:uid="{D560EB02-C006-4043-97FA-8EE5CEA29E4E}"/>
    <cellStyle name="Normal 3" xfId="4" xr:uid="{74A3A436-B8AC-4427-A96E-CA42B9DB872E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7</xdr:row>
      <xdr:rowOff>0</xdr:rowOff>
    </xdr:from>
    <xdr:to>
      <xdr:col>7</xdr:col>
      <xdr:colOff>391160</xdr:colOff>
      <xdr:row>7</xdr:row>
      <xdr:rowOff>1001395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8D2414E-4DF6-4133-881F-6A28D081698D}"/>
            </a:ext>
          </a:extLst>
        </xdr:cNvPr>
        <xdr:cNvSpPr txBox="1"/>
      </xdr:nvSpPr>
      <xdr:spPr>
        <a:xfrm>
          <a:off x="9671046190" y="1133475"/>
          <a:ext cx="3724910" cy="16319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2600" b="1"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اکسیر زیست پارسیان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1400">
              <a:solidFill>
                <a:srgbClr val="7F7F7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صندوق سرمایه‌گذاری خصوصی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9525</xdr:colOff>
      <xdr:row>3</xdr:row>
      <xdr:rowOff>1905000</xdr:rowOff>
    </xdr:from>
    <xdr:ext cx="2895600" cy="2600325"/>
    <xdr:pic>
      <xdr:nvPicPr>
        <xdr:cNvPr id="3" name="Picture 2">
          <a:extLst>
            <a:ext uri="{FF2B5EF4-FFF2-40B4-BE49-F238E27FC236}">
              <a16:creationId xmlns:a16="http://schemas.microsoft.com/office/drawing/2014/main" id="{4C04F788-2650-4F5C-B075-FE8606ACC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484975" y="647700"/>
          <a:ext cx="2895600" cy="26003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liiiiiiiiiiiiiiiiiiiiiiiiiiiiiii\&#1583;&#1575;&#1606;&#1575;&#1705;\&#1589;&#1606;&#1583;&#1608;&#1602;%20&#1586;&#1740;&#1587;&#1578;%20&#1662;&#1575;&#1585;&#1587;&#1740;&#1575;&#1606;\&#1711;&#1586;&#1575;&#1585;&#1588;%20&#1605;&#1575;&#1607;&#1575;&#1606;&#1607;%20&#1662;&#1585;&#1578;&#1601;&#1608;&#1740;\1405\&#1589;&#1608;&#1585;&#1578;_&#1608;&#1590;&#1593;&#1740;&#1578;_&#1662;&#1585;&#1578;&#1601;&#1608;&#1740;_&#1605;&#1585;&#1583;&#1575;&#1583;_14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هام"/>
      <sheetName val="اوراق"/>
      <sheetName val="سپرده"/>
      <sheetName val="درآمد"/>
      <sheetName val="درآمد سرمایه گذاری در سهام "/>
      <sheetName val="درآمد سرمایه گذاری در اوراق بها"/>
      <sheetName val="درآمد سپرده بانکی"/>
      <sheetName val="سایر درآمدها"/>
      <sheetName val="سود سپرده بانکی"/>
    </sheetNames>
    <sheetDataSet>
      <sheetData sheetId="0">
        <row r="15">
          <cell r="Z15">
            <v>1560084980167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74CC-1045-4E34-8065-9D6AAFB51B62}">
  <dimension ref="A4:I10"/>
  <sheetViews>
    <sheetView rightToLeft="1" tabSelected="1" view="pageBreakPreview" zoomScaleNormal="100" zoomScaleSheetLayoutView="100" workbookViewId="0">
      <selection activeCell="F36" sqref="F36"/>
    </sheetView>
  </sheetViews>
  <sheetFormatPr defaultColWidth="8.85546875" defaultRowHeight="15"/>
  <cols>
    <col min="1" max="1" width="8.85546875" style="18" customWidth="1"/>
    <col min="2" max="6" width="8.85546875" style="18"/>
    <col min="7" max="7" width="8.85546875" style="18" customWidth="1"/>
    <col min="8" max="16384" width="8.85546875" style="18"/>
  </cols>
  <sheetData>
    <row r="4" spans="1:9" ht="159" customHeight="1">
      <c r="A4" s="56" t="s">
        <v>99</v>
      </c>
      <c r="B4" s="56"/>
      <c r="C4" s="56"/>
      <c r="D4" s="56"/>
      <c r="E4" s="56"/>
      <c r="F4" s="56"/>
      <c r="G4" s="56"/>
      <c r="H4" s="56"/>
      <c r="I4" s="56"/>
    </row>
    <row r="5" spans="1:9" ht="58.5" customHeight="1">
      <c r="A5" s="20"/>
      <c r="B5" s="20"/>
      <c r="C5" s="20"/>
      <c r="D5" s="20"/>
      <c r="E5" s="20"/>
      <c r="F5" s="20"/>
      <c r="G5" s="20"/>
      <c r="H5" s="19"/>
    </row>
    <row r="6" spans="1:9" ht="91.5" customHeight="1">
      <c r="A6" s="20"/>
      <c r="B6" s="20"/>
      <c r="C6" s="20"/>
      <c r="D6" s="20"/>
      <c r="E6" s="20"/>
      <c r="F6" s="20"/>
      <c r="G6" s="20"/>
      <c r="H6" s="19"/>
    </row>
    <row r="7" spans="1:9" ht="57">
      <c r="A7" s="20"/>
      <c r="B7" s="20"/>
      <c r="C7" s="20"/>
      <c r="D7" s="20"/>
      <c r="E7" s="20"/>
      <c r="F7" s="20"/>
      <c r="G7" s="20"/>
      <c r="H7" s="19"/>
    </row>
    <row r="8" spans="1:9" ht="108" customHeight="1">
      <c r="A8" s="20"/>
      <c r="B8" s="20"/>
      <c r="C8" s="20"/>
      <c r="D8" s="20"/>
      <c r="E8" s="20"/>
      <c r="F8" s="20"/>
      <c r="G8" s="20"/>
      <c r="H8" s="19"/>
    </row>
    <row r="10" spans="1:9" ht="30" customHeight="1">
      <c r="A10" s="57" t="s">
        <v>100</v>
      </c>
      <c r="B10" s="57"/>
      <c r="C10" s="57"/>
      <c r="D10" s="57"/>
      <c r="E10" s="57"/>
      <c r="F10" s="57"/>
      <c r="G10" s="57"/>
      <c r="H10" s="57"/>
      <c r="I10" s="57"/>
    </row>
  </sheetData>
  <mergeCells count="2">
    <mergeCell ref="A4:I4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6"/>
  <sheetViews>
    <sheetView rightToLeft="1" view="pageBreakPreview" zoomScale="60" zoomScaleNormal="100" workbookViewId="0">
      <selection sqref="A1:AB1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5.7109375" customWidth="1"/>
    <col min="7" max="7" width="1.28515625" customWidth="1"/>
    <col min="8" max="8" width="19.85546875" customWidth="1"/>
    <col min="9" max="9" width="1.28515625" customWidth="1"/>
    <col min="10" max="10" width="23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20" customWidth="1"/>
    <col min="25" max="25" width="1.28515625" customWidth="1"/>
    <col min="26" max="26" width="19.28515625" customWidth="1"/>
    <col min="27" max="27" width="1.28515625" customWidth="1"/>
    <col min="28" max="28" width="15.5703125" customWidth="1"/>
    <col min="29" max="29" width="4.85546875" hidden="1" customWidth="1"/>
    <col min="30" max="30" width="0" hidden="1" customWidth="1"/>
  </cols>
  <sheetData>
    <row r="1" spans="1:30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30" ht="21.75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0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30" ht="14.45" customHeight="1">
      <c r="A4" s="1" t="s">
        <v>3</v>
      </c>
      <c r="B4" s="61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1:30" ht="14.45" customHeight="1">
      <c r="A5" s="61" t="s">
        <v>5</v>
      </c>
      <c r="B5" s="61"/>
      <c r="C5" s="61" t="s">
        <v>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</row>
    <row r="6" spans="1:30" ht="14.45" customHeight="1">
      <c r="F6" s="58" t="s">
        <v>7</v>
      </c>
      <c r="G6" s="58"/>
      <c r="H6" s="58"/>
      <c r="I6" s="58"/>
      <c r="J6" s="58"/>
      <c r="L6" s="58" t="s">
        <v>8</v>
      </c>
      <c r="M6" s="58"/>
      <c r="N6" s="58"/>
      <c r="O6" s="58"/>
      <c r="P6" s="58"/>
      <c r="Q6" s="58"/>
      <c r="R6" s="58"/>
      <c r="T6" s="58" t="s">
        <v>9</v>
      </c>
      <c r="U6" s="58"/>
      <c r="V6" s="58"/>
      <c r="W6" s="58"/>
      <c r="X6" s="58"/>
      <c r="Y6" s="58"/>
      <c r="Z6" s="58"/>
      <c r="AA6" s="58"/>
      <c r="AB6" s="58"/>
    </row>
    <row r="7" spans="1:30" ht="14.45" customHeight="1">
      <c r="F7" s="3"/>
      <c r="G7" s="3"/>
      <c r="H7" s="3"/>
      <c r="I7" s="3"/>
      <c r="J7" s="3"/>
      <c r="L7" s="59" t="s">
        <v>10</v>
      </c>
      <c r="M7" s="59"/>
      <c r="N7" s="59"/>
      <c r="O7" s="3"/>
      <c r="P7" s="59" t="s">
        <v>11</v>
      </c>
      <c r="Q7" s="59"/>
      <c r="R7" s="59"/>
      <c r="T7" s="3"/>
      <c r="U7" s="3"/>
      <c r="V7" s="3"/>
      <c r="W7" s="3"/>
      <c r="X7" s="3"/>
      <c r="Y7" s="3"/>
      <c r="Z7" s="3"/>
      <c r="AA7" s="3"/>
      <c r="AB7" s="3"/>
    </row>
    <row r="8" spans="1:30" ht="14.45" customHeight="1">
      <c r="A8" s="58" t="s">
        <v>12</v>
      </c>
      <c r="B8" s="58"/>
      <c r="C8" s="58"/>
      <c r="E8" s="58" t="s">
        <v>13</v>
      </c>
      <c r="F8" s="5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 ht="21.75" customHeight="1">
      <c r="B9" s="21"/>
      <c r="C9" s="21" t="s">
        <v>101</v>
      </c>
      <c r="D9" s="21"/>
      <c r="E9" s="62">
        <v>48537559</v>
      </c>
      <c r="F9" s="62"/>
      <c r="H9" s="6">
        <v>199634980167</v>
      </c>
      <c r="J9" s="6">
        <f>H9</f>
        <v>199634980167</v>
      </c>
      <c r="L9" s="6">
        <v>0</v>
      </c>
      <c r="N9" s="6">
        <v>0</v>
      </c>
      <c r="P9" s="6">
        <v>0</v>
      </c>
      <c r="R9" s="6">
        <v>0</v>
      </c>
      <c r="T9" s="6">
        <f>E9</f>
        <v>48537559</v>
      </c>
      <c r="V9" s="22">
        <f>Z9/T9</f>
        <v>4113</v>
      </c>
      <c r="X9" s="6">
        <v>199632627057</v>
      </c>
      <c r="Z9" s="23">
        <f>J9</f>
        <v>199634980167</v>
      </c>
      <c r="AB9" s="22">
        <f>AC9/Z9</f>
        <v>17.937493285267134</v>
      </c>
      <c r="AC9" s="54">
        <v>3580951116250</v>
      </c>
      <c r="AD9">
        <f>AC9/Z9</f>
        <v>17.937493285267134</v>
      </c>
    </row>
    <row r="10" spans="1:30" s="24" customFormat="1" ht="18.75">
      <c r="C10" s="25" t="s">
        <v>102</v>
      </c>
      <c r="F10" s="26">
        <v>15455943</v>
      </c>
      <c r="G10" s="27"/>
      <c r="H10" s="26">
        <v>400000000000</v>
      </c>
      <c r="I10" s="27"/>
      <c r="J10" s="26">
        <f>H10</f>
        <v>400000000000</v>
      </c>
      <c r="K10" s="27"/>
      <c r="L10" s="27">
        <v>0</v>
      </c>
      <c r="M10" s="27"/>
      <c r="N10" s="27">
        <v>0</v>
      </c>
      <c r="O10" s="27"/>
      <c r="P10" s="28">
        <v>0</v>
      </c>
      <c r="Q10" s="27"/>
      <c r="R10" s="27">
        <v>0</v>
      </c>
      <c r="S10" s="27"/>
      <c r="T10" s="26">
        <f>F10</f>
        <v>15455943</v>
      </c>
      <c r="U10" s="27"/>
      <c r="V10" s="22">
        <f>X10/T10</f>
        <v>25880.012626858159</v>
      </c>
      <c r="X10" s="26">
        <f t="shared" ref="X10:X14" si="0">H10</f>
        <v>400000000000</v>
      </c>
      <c r="Y10" s="29">
        <f>H10</f>
        <v>400000000000</v>
      </c>
      <c r="Z10" s="26">
        <f t="shared" ref="Z10:Z14" si="1">X10</f>
        <v>400000000000</v>
      </c>
      <c r="AA10" s="30" t="e">
        <f>#REF!/AC10</f>
        <v>#REF!</v>
      </c>
      <c r="AB10" s="22">
        <f>AC10/Z10</f>
        <v>8.9523777906250004</v>
      </c>
      <c r="AC10" s="54">
        <v>3580951116250</v>
      </c>
    </row>
    <row r="11" spans="1:30" s="24" customFormat="1" ht="18.75">
      <c r="C11" s="25" t="s">
        <v>103</v>
      </c>
      <c r="F11" s="26">
        <v>1357358</v>
      </c>
      <c r="G11" s="27"/>
      <c r="H11" s="26">
        <v>420000000000</v>
      </c>
      <c r="I11" s="27"/>
      <c r="J11" s="26">
        <f>H11</f>
        <v>420000000000</v>
      </c>
      <c r="K11" s="27"/>
      <c r="L11" s="27">
        <v>0</v>
      </c>
      <c r="M11" s="27"/>
      <c r="N11" s="27">
        <v>0</v>
      </c>
      <c r="O11" s="27"/>
      <c r="P11" s="28">
        <v>0</v>
      </c>
      <c r="Q11" s="27"/>
      <c r="R11" s="27">
        <v>0</v>
      </c>
      <c r="S11" s="27"/>
      <c r="T11" s="26">
        <f>F11</f>
        <v>1357358</v>
      </c>
      <c r="U11" s="27"/>
      <c r="V11" s="22">
        <f>X11/T11</f>
        <v>309424.63226355903</v>
      </c>
      <c r="X11" s="26">
        <f t="shared" si="0"/>
        <v>420000000000</v>
      </c>
      <c r="Y11" s="29">
        <f>H11</f>
        <v>420000000000</v>
      </c>
      <c r="Z11" s="26">
        <f t="shared" si="1"/>
        <v>420000000000</v>
      </c>
      <c r="AA11" s="31" t="e">
        <f>#REF!/AC11</f>
        <v>#REF!</v>
      </c>
      <c r="AB11" s="22">
        <f>AC11/Z11</f>
        <v>8.5260740863095243</v>
      </c>
      <c r="AC11" s="54">
        <v>3580951116250</v>
      </c>
    </row>
    <row r="12" spans="1:30" s="24" customFormat="1" ht="18.75">
      <c r="C12" s="32" t="s">
        <v>104</v>
      </c>
      <c r="D12" s="33"/>
      <c r="E12" s="33"/>
      <c r="F12" s="34">
        <v>9607840</v>
      </c>
      <c r="G12" s="28"/>
      <c r="H12" s="34">
        <v>400000000000</v>
      </c>
      <c r="I12" s="28"/>
      <c r="J12" s="34">
        <f>H12</f>
        <v>400000000000</v>
      </c>
      <c r="K12" s="27"/>
      <c r="L12" s="27">
        <v>0</v>
      </c>
      <c r="M12" s="27"/>
      <c r="N12" s="27">
        <v>0</v>
      </c>
      <c r="O12" s="27"/>
      <c r="P12" s="28">
        <v>0</v>
      </c>
      <c r="Q12" s="27"/>
      <c r="R12" s="27">
        <v>0</v>
      </c>
      <c r="S12" s="27"/>
      <c r="T12" s="26">
        <f>F12</f>
        <v>9607840</v>
      </c>
      <c r="U12" s="27"/>
      <c r="V12" s="22">
        <f>X12/T12</f>
        <v>41632.666655564622</v>
      </c>
      <c r="X12" s="26">
        <f>H12</f>
        <v>400000000000</v>
      </c>
      <c r="Y12" s="29"/>
      <c r="Z12" s="26">
        <f t="shared" si="1"/>
        <v>400000000000</v>
      </c>
      <c r="AA12" s="31"/>
      <c r="AB12" s="22">
        <f>AC12/Z12</f>
        <v>8.9523777906250004</v>
      </c>
      <c r="AC12" s="54">
        <v>3580951116250</v>
      </c>
    </row>
    <row r="13" spans="1:30" s="24" customFormat="1" ht="18.75">
      <c r="C13" s="25" t="s">
        <v>105</v>
      </c>
      <c r="F13" s="34">
        <v>4719514</v>
      </c>
      <c r="G13" s="27"/>
      <c r="H13" s="26">
        <v>135000000000</v>
      </c>
      <c r="I13" s="27"/>
      <c r="J13" s="26">
        <f t="shared" ref="J13:J14" si="2">H13</f>
        <v>135000000000</v>
      </c>
      <c r="K13" s="27"/>
      <c r="L13" s="27">
        <v>0</v>
      </c>
      <c r="M13" s="27"/>
      <c r="N13" s="27">
        <v>0</v>
      </c>
      <c r="O13" s="27"/>
      <c r="P13" s="28">
        <v>0</v>
      </c>
      <c r="Q13" s="27"/>
      <c r="R13" s="27">
        <v>0</v>
      </c>
      <c r="S13" s="27"/>
      <c r="T13" s="35">
        <f>F13</f>
        <v>4719514</v>
      </c>
      <c r="U13" s="27"/>
      <c r="V13" s="22">
        <f>X13/T13</f>
        <v>28604.640223548442</v>
      </c>
      <c r="X13" s="26">
        <f t="shared" si="0"/>
        <v>135000000000</v>
      </c>
      <c r="Y13" s="29">
        <f>H13</f>
        <v>135000000000</v>
      </c>
      <c r="Z13" s="26">
        <f t="shared" si="1"/>
        <v>135000000000</v>
      </c>
      <c r="AA13" s="31" t="e">
        <f>#REF!/AC13</f>
        <v>#REF!</v>
      </c>
      <c r="AB13" s="22">
        <f>AC13/Z13</f>
        <v>26.525563824074073</v>
      </c>
      <c r="AC13" s="54">
        <v>3580951116250</v>
      </c>
    </row>
    <row r="14" spans="1:30" s="24" customFormat="1" ht="18.75">
      <c r="C14" s="25" t="s">
        <v>106</v>
      </c>
      <c r="F14" s="34"/>
      <c r="G14" s="27"/>
      <c r="H14" s="26">
        <v>5450000000</v>
      </c>
      <c r="I14" s="27"/>
      <c r="J14" s="26">
        <f t="shared" si="2"/>
        <v>5450000000</v>
      </c>
      <c r="K14" s="27"/>
      <c r="L14" s="27"/>
      <c r="M14" s="27"/>
      <c r="N14" s="27"/>
      <c r="O14" s="27"/>
      <c r="P14" s="28"/>
      <c r="Q14" s="27"/>
      <c r="R14" s="27"/>
      <c r="S14" s="27"/>
      <c r="T14" s="35"/>
      <c r="U14" s="27"/>
      <c r="V14" s="22"/>
      <c r="X14" s="26">
        <f t="shared" si="0"/>
        <v>5450000000</v>
      </c>
      <c r="Y14" s="29"/>
      <c r="Z14" s="26">
        <f t="shared" si="1"/>
        <v>5450000000</v>
      </c>
      <c r="AA14" s="31"/>
      <c r="AB14" s="22">
        <v>0</v>
      </c>
      <c r="AC14" s="54">
        <v>3580951116250</v>
      </c>
      <c r="AD14" s="36">
        <f>AC14/Z14</f>
        <v>657.05525068807344</v>
      </c>
    </row>
    <row r="15" spans="1:30" ht="21.75" customHeight="1" thickBot="1">
      <c r="A15" s="63" t="s">
        <v>62</v>
      </c>
      <c r="B15" s="63"/>
      <c r="C15" s="63"/>
      <c r="D15" s="63"/>
      <c r="F15" s="15">
        <f>SUM(F9:F13)</f>
        <v>31140655</v>
      </c>
      <c r="G15" s="9">
        <f t="shared" ref="G15:AA15" si="3">SUM(G9:G13)</f>
        <v>0</v>
      </c>
      <c r="H15" s="15">
        <f>SUM(H9:H14)</f>
        <v>1560084980167</v>
      </c>
      <c r="I15" s="9">
        <f t="shared" si="3"/>
        <v>0</v>
      </c>
      <c r="J15" s="15">
        <f>SUM(J9:J14)</f>
        <v>1560084980167</v>
      </c>
      <c r="K15" s="9">
        <f t="shared" si="3"/>
        <v>0</v>
      </c>
      <c r="L15" s="15">
        <f t="shared" si="3"/>
        <v>0</v>
      </c>
      <c r="M15" s="9">
        <f t="shared" si="3"/>
        <v>0</v>
      </c>
      <c r="N15" s="15">
        <f t="shared" si="3"/>
        <v>0</v>
      </c>
      <c r="O15" s="9">
        <f t="shared" si="3"/>
        <v>0</v>
      </c>
      <c r="P15" s="15">
        <f t="shared" si="3"/>
        <v>0</v>
      </c>
      <c r="Q15" s="9">
        <f t="shared" si="3"/>
        <v>0</v>
      </c>
      <c r="R15" s="15">
        <f t="shared" si="3"/>
        <v>0</v>
      </c>
      <c r="S15" s="9">
        <f t="shared" si="3"/>
        <v>0</v>
      </c>
      <c r="T15" s="15">
        <f>SUM(T9:T13)</f>
        <v>79678214</v>
      </c>
      <c r="U15" s="9">
        <f t="shared" si="3"/>
        <v>0</v>
      </c>
      <c r="V15" s="37">
        <f>SUM(V9:V13)</f>
        <v>409654.95176953025</v>
      </c>
      <c r="W15" s="9">
        <f t="shared" si="3"/>
        <v>0</v>
      </c>
      <c r="X15" s="15">
        <f>SUM(X9:X14)</f>
        <v>1560082627057</v>
      </c>
      <c r="Y15" s="9">
        <f t="shared" si="3"/>
        <v>955000000000</v>
      </c>
      <c r="Z15" s="15">
        <f>SUM(Z9:Z14)</f>
        <v>1560084980167</v>
      </c>
      <c r="AA15" s="9" t="e">
        <f t="shared" si="3"/>
        <v>#REF!</v>
      </c>
      <c r="AB15" s="37">
        <f>SUM(AB9:AB14)</f>
        <v>70.893886776900729</v>
      </c>
    </row>
    <row r="16" spans="1:30" ht="13.5" thickTop="1"/>
  </sheetData>
  <mergeCells count="15">
    <mergeCell ref="A8:C8"/>
    <mergeCell ref="E8:F8"/>
    <mergeCell ref="E9:F9"/>
    <mergeCell ref="A15:D15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view="pageBreakPreview" topLeftCell="F1" zoomScale="60" zoomScaleNormal="100" workbookViewId="0">
      <selection sqref="A1:AL1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7.28515625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38" ht="21.75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8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</row>
    <row r="4" spans="1:38" ht="14.45" customHeight="1"/>
    <row r="5" spans="1:38" ht="14.45" customHeight="1">
      <c r="A5" s="1" t="s">
        <v>20</v>
      </c>
      <c r="B5" s="61" t="s">
        <v>21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</row>
    <row r="6" spans="1:38" ht="14.45" customHeight="1">
      <c r="A6" s="58" t="s">
        <v>22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 t="s">
        <v>7</v>
      </c>
      <c r="Q6" s="58"/>
      <c r="R6" s="58"/>
      <c r="S6" s="58"/>
      <c r="T6" s="58"/>
      <c r="V6" s="58" t="s">
        <v>8</v>
      </c>
      <c r="W6" s="58"/>
      <c r="X6" s="58"/>
      <c r="Y6" s="58"/>
      <c r="Z6" s="58"/>
      <c r="AA6" s="58"/>
      <c r="AB6" s="58"/>
      <c r="AD6" s="58" t="s">
        <v>9</v>
      </c>
      <c r="AE6" s="58"/>
      <c r="AF6" s="58"/>
      <c r="AG6" s="58"/>
      <c r="AH6" s="58"/>
      <c r="AI6" s="58"/>
      <c r="AJ6" s="58"/>
      <c r="AK6" s="58"/>
      <c r="AL6" s="58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9" t="s">
        <v>10</v>
      </c>
      <c r="W7" s="59"/>
      <c r="X7" s="59"/>
      <c r="Y7" s="3"/>
      <c r="Z7" s="59" t="s">
        <v>11</v>
      </c>
      <c r="AA7" s="59"/>
      <c r="AB7" s="5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>
      <c r="A8" s="58" t="s">
        <v>23</v>
      </c>
      <c r="B8" s="58"/>
      <c r="D8" s="2" t="s">
        <v>24</v>
      </c>
      <c r="F8" s="2" t="s">
        <v>25</v>
      </c>
      <c r="H8" s="2" t="s">
        <v>26</v>
      </c>
      <c r="J8" s="2" t="s">
        <v>27</v>
      </c>
      <c r="L8" s="2" t="s">
        <v>28</v>
      </c>
      <c r="N8" s="2" t="s">
        <v>19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s="44" customFormat="1" ht="18.75" thickBot="1">
      <c r="A9" s="64" t="s">
        <v>107</v>
      </c>
      <c r="B9" s="64"/>
      <c r="D9" s="38" t="s">
        <v>108</v>
      </c>
      <c r="E9" s="38"/>
      <c r="F9" s="38" t="s">
        <v>109</v>
      </c>
      <c r="G9" s="38"/>
      <c r="H9" s="38" t="s">
        <v>110</v>
      </c>
      <c r="I9" s="38"/>
      <c r="J9" s="38" t="s">
        <v>111</v>
      </c>
      <c r="K9" s="38"/>
      <c r="L9" s="39">
        <v>0.48</v>
      </c>
      <c r="M9" s="38"/>
      <c r="N9" s="38" t="s">
        <v>112</v>
      </c>
      <c r="O9" s="38"/>
      <c r="P9" s="42">
        <v>5450000</v>
      </c>
      <c r="Q9" s="38"/>
      <c r="R9" s="41"/>
      <c r="S9" s="38"/>
      <c r="T9" s="38" t="s">
        <v>112</v>
      </c>
      <c r="U9" s="38"/>
      <c r="V9" s="42"/>
      <c r="W9" s="42">
        <v>5450000000</v>
      </c>
      <c r="X9" s="40"/>
      <c r="Y9" s="42"/>
      <c r="Z9" s="42"/>
      <c r="AA9" s="40"/>
      <c r="AB9" s="42">
        <v>5450000</v>
      </c>
      <c r="AC9" s="38"/>
      <c r="AD9" s="41">
        <v>1000</v>
      </c>
      <c r="AE9" s="38"/>
      <c r="AF9" s="42">
        <v>5450000000</v>
      </c>
      <c r="AG9" s="38"/>
      <c r="AH9" s="43">
        <f>AF9</f>
        <v>5450000000</v>
      </c>
      <c r="AI9" s="38"/>
      <c r="AJ9" s="43">
        <f>AH9/[1]سهام!Z15</f>
        <v>3.493399442520498E-3</v>
      </c>
    </row>
    <row r="10" spans="1:38" s="44" customFormat="1" ht="18.75" thickBot="1">
      <c r="A10" s="65" t="s">
        <v>62</v>
      </c>
      <c r="B10" s="65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47">
        <f>P9</f>
        <v>5450000</v>
      </c>
      <c r="Q10" s="38"/>
      <c r="R10" s="45" t="s">
        <v>112</v>
      </c>
      <c r="S10" s="38"/>
      <c r="T10" s="46" t="s">
        <v>112</v>
      </c>
      <c r="U10" s="38"/>
      <c r="V10" s="47">
        <f t="shared" ref="V10:AC10" si="0">V9</f>
        <v>0</v>
      </c>
      <c r="W10" s="47">
        <f t="shared" si="0"/>
        <v>5450000000</v>
      </c>
      <c r="X10" s="47">
        <f t="shared" si="0"/>
        <v>0</v>
      </c>
      <c r="Y10" s="47">
        <f t="shared" si="0"/>
        <v>0</v>
      </c>
      <c r="Z10" s="47">
        <f t="shared" si="0"/>
        <v>0</v>
      </c>
      <c r="AA10" s="47">
        <f t="shared" si="0"/>
        <v>0</v>
      </c>
      <c r="AB10" s="47">
        <f t="shared" si="0"/>
        <v>5450000</v>
      </c>
      <c r="AC10" s="47">
        <f t="shared" si="0"/>
        <v>0</v>
      </c>
      <c r="AD10" s="47">
        <v>1000</v>
      </c>
      <c r="AE10" s="47">
        <f t="shared" ref="AE10:AJ10" si="1">AE9</f>
        <v>0</v>
      </c>
      <c r="AF10" s="47">
        <f t="shared" si="1"/>
        <v>5450000000</v>
      </c>
      <c r="AG10" s="47">
        <f t="shared" si="1"/>
        <v>0</v>
      </c>
      <c r="AH10" s="47">
        <f t="shared" si="1"/>
        <v>5450000000</v>
      </c>
      <c r="AI10" s="47">
        <f t="shared" si="1"/>
        <v>0</v>
      </c>
      <c r="AJ10" s="47">
        <f t="shared" si="1"/>
        <v>3.493399442520498E-3</v>
      </c>
    </row>
    <row r="11" spans="1:38" ht="13.5" thickTop="1"/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8"/>
  <sheetViews>
    <sheetView rightToLeft="1" view="pageBreakPreview" zoomScale="60" zoomScaleNormal="100" workbookViewId="0">
      <selection sqref="A1:L1"/>
    </sheetView>
  </sheetViews>
  <sheetFormatPr defaultRowHeight="12.75"/>
  <cols>
    <col min="1" max="1" width="5.140625" customWidth="1"/>
    <col min="2" max="2" width="40" customWidth="1"/>
    <col min="3" max="3" width="1.28515625" customWidth="1"/>
    <col min="4" max="4" width="22.85546875" customWidth="1"/>
    <col min="5" max="5" width="1.28515625" customWidth="1"/>
    <col min="6" max="6" width="16.28515625" customWidth="1"/>
    <col min="7" max="7" width="1.28515625" customWidth="1"/>
    <col min="8" max="8" width="17.7109375" customWidth="1"/>
    <col min="9" max="9" width="1.28515625" customWidth="1"/>
    <col min="10" max="10" width="19.57031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21.75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4.45" customHeight="1"/>
    <row r="5" spans="1:12" ht="14.45" customHeight="1">
      <c r="A5" s="1" t="s">
        <v>29</v>
      </c>
      <c r="B5" s="61" t="s">
        <v>30</v>
      </c>
      <c r="C5" s="61"/>
      <c r="D5" s="61"/>
      <c r="E5" s="61"/>
      <c r="F5" s="61"/>
      <c r="G5" s="61"/>
      <c r="H5" s="61"/>
      <c r="I5" s="61"/>
      <c r="J5" s="61"/>
      <c r="K5" s="61"/>
      <c r="L5" s="61"/>
    </row>
    <row r="6" spans="1:12" ht="14.45" customHeight="1">
      <c r="D6" s="2" t="s">
        <v>7</v>
      </c>
      <c r="F6" s="58" t="s">
        <v>8</v>
      </c>
      <c r="G6" s="58"/>
      <c r="H6" s="58"/>
      <c r="J6" s="2" t="s">
        <v>9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58" t="s">
        <v>31</v>
      </c>
      <c r="B8" s="58"/>
      <c r="D8" s="2" t="s">
        <v>32</v>
      </c>
      <c r="F8" s="2" t="s">
        <v>33</v>
      </c>
      <c r="H8" s="2" t="s">
        <v>34</v>
      </c>
      <c r="J8" s="2" t="s">
        <v>32</v>
      </c>
      <c r="L8" s="2" t="s">
        <v>18</v>
      </c>
    </row>
    <row r="9" spans="1:12" ht="21.75" customHeight="1">
      <c r="A9" s="66" t="s">
        <v>35</v>
      </c>
      <c r="B9" s="66"/>
      <c r="D9" s="6">
        <v>4228100844</v>
      </c>
      <c r="F9" s="6">
        <v>4226538170</v>
      </c>
      <c r="H9" s="6">
        <v>0</v>
      </c>
      <c r="J9" s="6">
        <v>8454639014</v>
      </c>
      <c r="L9" s="7" t="s">
        <v>36</v>
      </c>
    </row>
    <row r="10" spans="1:12" ht="21.75" customHeight="1">
      <c r="A10" s="67" t="s">
        <v>37</v>
      </c>
      <c r="B10" s="67"/>
      <c r="D10" s="9">
        <v>10688773804</v>
      </c>
      <c r="F10" s="9">
        <v>45390683</v>
      </c>
      <c r="H10" s="9">
        <v>0</v>
      </c>
      <c r="J10" s="9">
        <v>10734164487</v>
      </c>
      <c r="L10" s="10" t="s">
        <v>38</v>
      </c>
    </row>
    <row r="11" spans="1:12" ht="21.75" customHeight="1">
      <c r="A11" s="67" t="s">
        <v>39</v>
      </c>
      <c r="B11" s="67"/>
      <c r="D11" s="9">
        <v>8925582103</v>
      </c>
      <c r="F11" s="9">
        <v>40699872543</v>
      </c>
      <c r="H11" s="9">
        <v>0</v>
      </c>
      <c r="J11" s="9">
        <v>49625454646</v>
      </c>
      <c r="L11" s="10" t="s">
        <v>40</v>
      </c>
    </row>
    <row r="12" spans="1:12" ht="21.75" customHeight="1">
      <c r="A12" s="67" t="s">
        <v>41</v>
      </c>
      <c r="B12" s="67"/>
      <c r="D12" s="9">
        <v>174840000000</v>
      </c>
      <c r="F12" s="9">
        <v>4640445204</v>
      </c>
      <c r="H12" s="9">
        <v>4640445204</v>
      </c>
      <c r="J12" s="9">
        <v>174840000000</v>
      </c>
      <c r="L12" s="10" t="s">
        <v>42</v>
      </c>
    </row>
    <row r="13" spans="1:12" ht="21.75" customHeight="1">
      <c r="A13" s="67" t="s">
        <v>41</v>
      </c>
      <c r="B13" s="67"/>
      <c r="D13" s="9">
        <v>340034568902</v>
      </c>
      <c r="F13" s="9">
        <v>8978852738</v>
      </c>
      <c r="H13" s="9">
        <v>8978852738</v>
      </c>
      <c r="J13" s="9">
        <v>340034568902</v>
      </c>
      <c r="L13" s="10" t="s">
        <v>43</v>
      </c>
    </row>
    <row r="14" spans="1:12" ht="21.75" customHeight="1">
      <c r="A14" s="67" t="s">
        <v>41</v>
      </c>
      <c r="B14" s="67"/>
      <c r="D14" s="9">
        <v>61079431098</v>
      </c>
      <c r="F14" s="9">
        <v>1734568902</v>
      </c>
      <c r="H14" s="9">
        <v>1734568902</v>
      </c>
      <c r="J14" s="9">
        <v>61079431098</v>
      </c>
      <c r="L14" s="10" t="s">
        <v>44</v>
      </c>
    </row>
    <row r="15" spans="1:12" ht="21.75" customHeight="1">
      <c r="A15" s="67" t="s">
        <v>45</v>
      </c>
      <c r="B15" s="67"/>
      <c r="D15" s="9">
        <v>165880000000</v>
      </c>
      <c r="F15" s="9">
        <v>4226531506</v>
      </c>
      <c r="H15" s="9">
        <v>4226531506</v>
      </c>
      <c r="J15" s="9">
        <v>165880000000</v>
      </c>
      <c r="L15" s="10" t="s">
        <v>46</v>
      </c>
    </row>
    <row r="16" spans="1:12" ht="21.75" customHeight="1">
      <c r="A16" s="67" t="s">
        <v>41</v>
      </c>
      <c r="B16" s="67"/>
      <c r="D16" s="9">
        <v>179640000000</v>
      </c>
      <c r="F16" s="9">
        <v>4638157150</v>
      </c>
      <c r="H16" s="9">
        <v>4638157150</v>
      </c>
      <c r="J16" s="9">
        <v>179640000000</v>
      </c>
      <c r="L16" s="10" t="s">
        <v>47</v>
      </c>
    </row>
    <row r="17" spans="1:12" ht="21.75" customHeight="1">
      <c r="A17" s="67" t="s">
        <v>41</v>
      </c>
      <c r="B17" s="67"/>
      <c r="D17" s="9">
        <v>185250000000</v>
      </c>
      <c r="F17" s="9">
        <v>4220522601</v>
      </c>
      <c r="H17" s="9">
        <v>4220522601</v>
      </c>
      <c r="J17" s="9">
        <v>185250000000</v>
      </c>
      <c r="L17" s="10" t="s">
        <v>48</v>
      </c>
    </row>
    <row r="18" spans="1:12" ht="21.75" customHeight="1">
      <c r="A18" s="67" t="s">
        <v>41</v>
      </c>
      <c r="B18" s="67"/>
      <c r="D18" s="9">
        <v>100150000000</v>
      </c>
      <c r="F18" s="9">
        <v>3172510273</v>
      </c>
      <c r="H18" s="9">
        <v>3172510273</v>
      </c>
      <c r="J18" s="9">
        <v>100150000000</v>
      </c>
      <c r="L18" s="10" t="s">
        <v>49</v>
      </c>
    </row>
    <row r="19" spans="1:12" ht="21.75" customHeight="1">
      <c r="A19" s="67" t="s">
        <v>50</v>
      </c>
      <c r="B19" s="67"/>
      <c r="D19" s="9">
        <v>1371342</v>
      </c>
      <c r="F19" s="9">
        <v>5799</v>
      </c>
      <c r="H19" s="9">
        <v>0</v>
      </c>
      <c r="J19" s="9">
        <v>1377141</v>
      </c>
      <c r="L19" s="10" t="s">
        <v>51</v>
      </c>
    </row>
    <row r="20" spans="1:12" ht="21.75" customHeight="1">
      <c r="A20" s="67" t="s">
        <v>52</v>
      </c>
      <c r="B20" s="67"/>
      <c r="D20" s="9">
        <v>38560359203</v>
      </c>
      <c r="F20" s="9">
        <v>3747708904</v>
      </c>
      <c r="H20" s="9">
        <v>0</v>
      </c>
      <c r="J20" s="9">
        <v>42308068107</v>
      </c>
      <c r="L20" s="10" t="s">
        <v>53</v>
      </c>
    </row>
    <row r="21" spans="1:12" ht="21.75" customHeight="1">
      <c r="A21" s="67" t="s">
        <v>54</v>
      </c>
      <c r="B21" s="67"/>
      <c r="D21" s="9">
        <v>215250000000</v>
      </c>
      <c r="F21" s="9">
        <v>5575858904</v>
      </c>
      <c r="H21" s="9">
        <v>5575858904</v>
      </c>
      <c r="J21" s="9">
        <v>215250000000</v>
      </c>
      <c r="L21" s="10" t="s">
        <v>55</v>
      </c>
    </row>
    <row r="22" spans="1:12" ht="21.75" customHeight="1">
      <c r="A22" s="67" t="s">
        <v>41</v>
      </c>
      <c r="B22" s="67"/>
      <c r="D22" s="9">
        <v>74000000000</v>
      </c>
      <c r="F22" s="9">
        <v>1880912258</v>
      </c>
      <c r="H22" s="9">
        <v>1880912258</v>
      </c>
      <c r="J22" s="9">
        <v>74000000000</v>
      </c>
      <c r="L22" s="10" t="s">
        <v>56</v>
      </c>
    </row>
    <row r="23" spans="1:12" ht="21.75" customHeight="1">
      <c r="A23" s="67" t="s">
        <v>41</v>
      </c>
      <c r="B23" s="67"/>
      <c r="D23" s="9">
        <v>86000000000</v>
      </c>
      <c r="F23" s="9">
        <v>2337315067</v>
      </c>
      <c r="H23" s="9">
        <v>2337315067</v>
      </c>
      <c r="J23" s="9">
        <v>86000000000</v>
      </c>
      <c r="L23" s="10" t="s">
        <v>57</v>
      </c>
    </row>
    <row r="24" spans="1:12" ht="21.75" customHeight="1">
      <c r="A24" s="67" t="s">
        <v>41</v>
      </c>
      <c r="B24" s="67"/>
      <c r="D24" s="9">
        <v>56000000000</v>
      </c>
      <c r="F24" s="9">
        <v>1521972602</v>
      </c>
      <c r="H24" s="9">
        <v>1521972602</v>
      </c>
      <c r="J24" s="9">
        <v>56000000000</v>
      </c>
      <c r="L24" s="10" t="s">
        <v>58</v>
      </c>
    </row>
    <row r="25" spans="1:12" ht="21.75" customHeight="1">
      <c r="A25" s="67" t="s">
        <v>41</v>
      </c>
      <c r="B25" s="67"/>
      <c r="D25" s="9">
        <v>66000000000</v>
      </c>
      <c r="F25" s="9">
        <v>1793753423</v>
      </c>
      <c r="H25" s="9">
        <v>1793753423</v>
      </c>
      <c r="J25" s="9">
        <v>66000000000</v>
      </c>
      <c r="L25" s="10" t="s">
        <v>59</v>
      </c>
    </row>
    <row r="26" spans="1:12" ht="21.75" customHeight="1">
      <c r="A26" s="67" t="s">
        <v>41</v>
      </c>
      <c r="B26" s="67"/>
      <c r="D26" s="9">
        <v>68800000000</v>
      </c>
      <c r="F26" s="9">
        <v>1899068491</v>
      </c>
      <c r="H26" s="9">
        <v>1899068491</v>
      </c>
      <c r="J26" s="9">
        <v>68800000000</v>
      </c>
      <c r="L26" s="10" t="s">
        <v>60</v>
      </c>
    </row>
    <row r="27" spans="1:12" ht="21.75" customHeight="1">
      <c r="A27" s="68" t="s">
        <v>41</v>
      </c>
      <c r="B27" s="68"/>
      <c r="D27" s="12">
        <v>74400000000</v>
      </c>
      <c r="F27" s="12">
        <v>0</v>
      </c>
      <c r="H27" s="12">
        <v>0</v>
      </c>
      <c r="J27" s="12">
        <v>74400000000</v>
      </c>
      <c r="L27" s="13" t="s">
        <v>61</v>
      </c>
    </row>
    <row r="28" spans="1:12" ht="21.75" customHeight="1">
      <c r="A28" s="63" t="s">
        <v>62</v>
      </c>
      <c r="B28" s="63"/>
      <c r="D28" s="15">
        <v>1909728187296</v>
      </c>
      <c r="F28" s="15">
        <v>95339985218</v>
      </c>
      <c r="H28" s="15">
        <v>46620469119</v>
      </c>
      <c r="J28" s="15">
        <v>1958447703395</v>
      </c>
      <c r="L28" s="16">
        <v>0</v>
      </c>
    </row>
  </sheetData>
  <mergeCells count="26">
    <mergeCell ref="A28:B28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activeCell="F11" sqref="F11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21.75" customHeight="1">
      <c r="A2" s="60" t="s">
        <v>63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4.45" customHeight="1"/>
    <row r="5" spans="1:10" ht="29.1" customHeight="1">
      <c r="A5" s="1" t="s">
        <v>64</v>
      </c>
      <c r="B5" s="61" t="s">
        <v>65</v>
      </c>
      <c r="C5" s="61"/>
      <c r="D5" s="61"/>
      <c r="E5" s="61"/>
      <c r="F5" s="61"/>
      <c r="G5" s="61"/>
      <c r="H5" s="61"/>
      <c r="I5" s="61"/>
      <c r="J5" s="61"/>
    </row>
    <row r="6" spans="1:10" ht="14.45" customHeight="1"/>
    <row r="7" spans="1:10" ht="14.45" customHeight="1">
      <c r="A7" s="58" t="s">
        <v>66</v>
      </c>
      <c r="B7" s="58"/>
      <c r="D7" s="2" t="s">
        <v>67</v>
      </c>
      <c r="F7" s="2" t="s">
        <v>32</v>
      </c>
      <c r="H7" s="2" t="s">
        <v>68</v>
      </c>
      <c r="J7" s="2" t="s">
        <v>69</v>
      </c>
    </row>
    <row r="8" spans="1:10" ht="21.75" customHeight="1">
      <c r="A8" s="66" t="s">
        <v>70</v>
      </c>
      <c r="B8" s="66"/>
      <c r="D8" s="5" t="s">
        <v>71</v>
      </c>
      <c r="F8" s="6">
        <v>0</v>
      </c>
      <c r="H8" s="7">
        <v>0</v>
      </c>
      <c r="J8" s="7">
        <v>0</v>
      </c>
    </row>
    <row r="9" spans="1:10" ht="21.75" customHeight="1">
      <c r="A9" s="67" t="s">
        <v>72</v>
      </c>
      <c r="B9" s="67"/>
      <c r="D9" s="8" t="s">
        <v>73</v>
      </c>
      <c r="F9" s="9">
        <v>0</v>
      </c>
      <c r="H9" s="10">
        <v>0</v>
      </c>
      <c r="J9" s="10">
        <v>0</v>
      </c>
    </row>
    <row r="10" spans="1:10" ht="21.75" customHeight="1">
      <c r="A10" s="67" t="s">
        <v>74</v>
      </c>
      <c r="B10" s="67"/>
      <c r="D10" s="8" t="s">
        <v>75</v>
      </c>
      <c r="F10" s="9">
        <f>'درآمد سرمایه گذاری در اوراق به'!J10</f>
        <v>265183551</v>
      </c>
      <c r="H10" s="10">
        <v>0</v>
      </c>
      <c r="J10" s="10">
        <v>0</v>
      </c>
    </row>
    <row r="11" spans="1:10" ht="21.75" customHeight="1">
      <c r="A11" s="67" t="s">
        <v>76</v>
      </c>
      <c r="B11" s="67"/>
      <c r="D11" s="8" t="s">
        <v>77</v>
      </c>
      <c r="F11" s="9">
        <v>51382798933</v>
      </c>
      <c r="H11" s="10">
        <v>99.57</v>
      </c>
      <c r="J11" s="10">
        <v>1.43</v>
      </c>
    </row>
    <row r="12" spans="1:10" ht="21.75" customHeight="1">
      <c r="A12" s="68" t="s">
        <v>78</v>
      </c>
      <c r="B12" s="68"/>
      <c r="D12" s="11" t="s">
        <v>79</v>
      </c>
      <c r="F12" s="12">
        <v>2426397040</v>
      </c>
      <c r="H12" s="13">
        <v>4.7</v>
      </c>
      <c r="J12" s="13">
        <v>7.0000000000000007E-2</v>
      </c>
    </row>
    <row r="13" spans="1:10" ht="21.75" customHeight="1">
      <c r="A13" s="63" t="s">
        <v>62</v>
      </c>
      <c r="B13" s="63"/>
      <c r="D13" s="15"/>
      <c r="F13" s="15">
        <v>53809195973</v>
      </c>
      <c r="H13" s="16">
        <v>104.27</v>
      </c>
      <c r="J13" s="16">
        <v>1.5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view="pageBreakPreview" zoomScaleNormal="100" zoomScaleSheetLayoutView="100" workbookViewId="0">
      <selection sqref="A1:R1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21.75" customHeight="1">
      <c r="A2" s="60" t="s">
        <v>63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4.45" customHeight="1"/>
    <row r="5" spans="1:18" ht="14.45" customHeight="1">
      <c r="A5" s="1" t="s">
        <v>84</v>
      </c>
      <c r="B5" s="61" t="s">
        <v>85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18" ht="14.45" customHeight="1">
      <c r="D6" s="58" t="s">
        <v>80</v>
      </c>
      <c r="E6" s="58"/>
      <c r="F6" s="58"/>
      <c r="G6" s="58"/>
      <c r="H6" s="58"/>
      <c r="I6" s="58"/>
      <c r="J6" s="58"/>
      <c r="L6" s="58" t="s">
        <v>81</v>
      </c>
      <c r="M6" s="58"/>
      <c r="N6" s="58"/>
      <c r="O6" s="58"/>
      <c r="P6" s="58"/>
      <c r="Q6" s="58"/>
      <c r="R6" s="58"/>
    </row>
    <row r="7" spans="1:18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>
      <c r="A8" s="58" t="s">
        <v>86</v>
      </c>
      <c r="B8" s="58"/>
      <c r="D8" s="2" t="s">
        <v>87</v>
      </c>
      <c r="F8" s="2" t="s">
        <v>82</v>
      </c>
      <c r="H8" s="2" t="s">
        <v>83</v>
      </c>
      <c r="J8" s="2" t="s">
        <v>62</v>
      </c>
      <c r="L8" s="2" t="s">
        <v>87</v>
      </c>
      <c r="N8" s="2" t="s">
        <v>82</v>
      </c>
      <c r="P8" s="2" t="s">
        <v>83</v>
      </c>
      <c r="R8" s="2" t="s">
        <v>62</v>
      </c>
    </row>
    <row r="9" spans="1:18" ht="32.25" thickBot="1">
      <c r="B9" s="48" t="s">
        <v>107</v>
      </c>
      <c r="C9" s="49"/>
      <c r="D9" s="55">
        <v>265183551</v>
      </c>
      <c r="E9" s="50"/>
      <c r="F9" s="50">
        <v>0</v>
      </c>
      <c r="G9" s="49"/>
      <c r="H9" s="50">
        <v>0</v>
      </c>
      <c r="I9" s="49"/>
      <c r="J9" s="51">
        <f>D9</f>
        <v>265183551</v>
      </c>
      <c r="K9" s="49"/>
      <c r="L9" s="51">
        <f>J9</f>
        <v>265183551</v>
      </c>
      <c r="M9" s="50"/>
      <c r="N9" s="50">
        <v>0</v>
      </c>
      <c r="O9" s="49"/>
      <c r="P9" s="50">
        <v>0</v>
      </c>
      <c r="Q9" s="49"/>
      <c r="R9" s="51">
        <f>J9</f>
        <v>265183551</v>
      </c>
    </row>
    <row r="10" spans="1:18" ht="19.5" thickBot="1">
      <c r="B10" s="52" t="s">
        <v>62</v>
      </c>
      <c r="C10" s="49"/>
      <c r="D10" s="53">
        <f>D9</f>
        <v>265183551</v>
      </c>
      <c r="E10" s="53">
        <f t="shared" ref="E10:R10" si="0">E9</f>
        <v>0</v>
      </c>
      <c r="F10" s="53">
        <f t="shared" si="0"/>
        <v>0</v>
      </c>
      <c r="G10" s="53">
        <f t="shared" si="0"/>
        <v>0</v>
      </c>
      <c r="H10" s="53">
        <f t="shared" si="0"/>
        <v>0</v>
      </c>
      <c r="I10" s="53">
        <f t="shared" si="0"/>
        <v>0</v>
      </c>
      <c r="J10" s="53">
        <f t="shared" si="0"/>
        <v>265183551</v>
      </c>
      <c r="K10" s="53">
        <f t="shared" si="0"/>
        <v>0</v>
      </c>
      <c r="L10" s="53">
        <f t="shared" si="0"/>
        <v>265183551</v>
      </c>
      <c r="M10" s="53">
        <f t="shared" si="0"/>
        <v>0</v>
      </c>
      <c r="N10" s="53">
        <f t="shared" si="0"/>
        <v>0</v>
      </c>
      <c r="O10" s="53">
        <f t="shared" si="0"/>
        <v>0</v>
      </c>
      <c r="P10" s="53">
        <f t="shared" si="0"/>
        <v>0</v>
      </c>
      <c r="Q10" s="53">
        <f t="shared" si="0"/>
        <v>0</v>
      </c>
      <c r="R10" s="53">
        <f t="shared" si="0"/>
        <v>265183551</v>
      </c>
    </row>
    <row r="11" spans="1:18" ht="13.5" thickTop="1"/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7"/>
  <sheetViews>
    <sheetView rightToLeft="1" view="pageBreakPreview" zoomScale="60" zoomScaleNormal="100" workbookViewId="0">
      <selection sqref="A1:G1"/>
    </sheetView>
  </sheetViews>
  <sheetFormatPr defaultRowHeight="12.75"/>
  <cols>
    <col min="1" max="1" width="5.140625" customWidth="1"/>
    <col min="2" max="2" width="4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1.28515625" customWidth="1"/>
    <col min="8" max="8" width="0.28515625" customWidth="1"/>
  </cols>
  <sheetData>
    <row r="1" spans="1:7" ht="29.1" customHeight="1">
      <c r="A1" s="60" t="s">
        <v>0</v>
      </c>
      <c r="B1" s="60"/>
      <c r="C1" s="60"/>
      <c r="D1" s="60"/>
      <c r="E1" s="60"/>
      <c r="F1" s="60"/>
      <c r="G1" s="60"/>
    </row>
    <row r="2" spans="1:7" ht="21.75" customHeight="1">
      <c r="A2" s="60" t="s">
        <v>63</v>
      </c>
      <c r="B2" s="60"/>
      <c r="C2" s="60"/>
      <c r="D2" s="60"/>
      <c r="E2" s="60"/>
      <c r="F2" s="60"/>
      <c r="G2" s="60"/>
    </row>
    <row r="3" spans="1:7" ht="21.75" customHeight="1">
      <c r="A3" s="60" t="s">
        <v>2</v>
      </c>
      <c r="B3" s="60"/>
      <c r="C3" s="60"/>
      <c r="D3" s="60"/>
      <c r="E3" s="60"/>
      <c r="F3" s="60"/>
      <c r="G3" s="60"/>
    </row>
    <row r="4" spans="1:7" ht="14.45" customHeight="1"/>
    <row r="5" spans="1:7" ht="14.45" customHeight="1">
      <c r="A5" s="1" t="s">
        <v>88</v>
      </c>
      <c r="B5" s="61" t="s">
        <v>89</v>
      </c>
      <c r="C5" s="61"/>
      <c r="D5" s="61"/>
      <c r="E5" s="61"/>
      <c r="F5" s="61"/>
      <c r="G5" s="61"/>
    </row>
    <row r="6" spans="1:7" ht="14.45" customHeight="1">
      <c r="D6" s="2" t="s">
        <v>80</v>
      </c>
      <c r="F6" s="58" t="s">
        <v>81</v>
      </c>
      <c r="G6" s="58"/>
    </row>
    <row r="7" spans="1:7" ht="36.4" customHeight="1">
      <c r="A7" s="58" t="s">
        <v>90</v>
      </c>
      <c r="B7" s="58"/>
      <c r="D7" s="17" t="s">
        <v>91</v>
      </c>
      <c r="F7" s="17" t="s">
        <v>91</v>
      </c>
      <c r="G7" s="3"/>
    </row>
    <row r="8" spans="1:7" ht="21.75" customHeight="1">
      <c r="A8" s="66" t="s">
        <v>35</v>
      </c>
      <c r="B8" s="66"/>
      <c r="D8" s="6">
        <v>6664</v>
      </c>
      <c r="F8" s="6">
        <v>53432016</v>
      </c>
    </row>
    <row r="9" spans="1:7" ht="21.75" customHeight="1">
      <c r="A9" s="67" t="s">
        <v>37</v>
      </c>
      <c r="B9" s="67"/>
      <c r="D9" s="9">
        <v>45390683</v>
      </c>
      <c r="F9" s="9">
        <v>85803218</v>
      </c>
    </row>
    <row r="10" spans="1:7" ht="21.75" customHeight="1">
      <c r="A10" s="67" t="s">
        <v>39</v>
      </c>
      <c r="B10" s="67"/>
      <c r="D10" s="9">
        <v>0</v>
      </c>
      <c r="F10" s="9">
        <v>45346546</v>
      </c>
    </row>
    <row r="11" spans="1:7" ht="21.75" customHeight="1">
      <c r="A11" s="67" t="s">
        <v>41</v>
      </c>
      <c r="B11" s="67"/>
      <c r="D11" s="9">
        <v>4640445204</v>
      </c>
      <c r="F11" s="9">
        <v>28383384426</v>
      </c>
    </row>
    <row r="12" spans="1:7" ht="21.75" customHeight="1">
      <c r="A12" s="67" t="s">
        <v>41</v>
      </c>
      <c r="B12" s="67"/>
      <c r="D12" s="9">
        <v>9024890097</v>
      </c>
      <c r="F12" s="9">
        <v>54390544130</v>
      </c>
    </row>
    <row r="13" spans="1:7" ht="21.75" customHeight="1">
      <c r="A13" s="67" t="s">
        <v>41</v>
      </c>
      <c r="B13" s="67"/>
      <c r="D13" s="9">
        <v>1621115023</v>
      </c>
      <c r="F13" s="9">
        <v>9774212570</v>
      </c>
    </row>
    <row r="14" spans="1:7" ht="21.75" customHeight="1">
      <c r="A14" s="67" t="s">
        <v>45</v>
      </c>
      <c r="B14" s="67"/>
      <c r="D14" s="9">
        <v>4226531506</v>
      </c>
      <c r="F14" s="9">
        <v>25359189036</v>
      </c>
    </row>
    <row r="15" spans="1:7" ht="21.75" customHeight="1">
      <c r="A15" s="67" t="s">
        <v>41</v>
      </c>
      <c r="B15" s="67"/>
      <c r="D15" s="9">
        <v>4638157150</v>
      </c>
      <c r="F15" s="9">
        <v>27840754840</v>
      </c>
    </row>
    <row r="16" spans="1:7" ht="21.75" customHeight="1">
      <c r="A16" s="67" t="s">
        <v>41</v>
      </c>
      <c r="B16" s="67"/>
      <c r="D16" s="9">
        <v>2053643834</v>
      </c>
      <c r="F16" s="9">
        <v>2053643834</v>
      </c>
    </row>
    <row r="17" spans="1:6" ht="21.75" customHeight="1">
      <c r="A17" s="67" t="s">
        <v>41</v>
      </c>
      <c r="B17" s="67"/>
      <c r="D17" s="9">
        <v>4798736295</v>
      </c>
      <c r="F17" s="9">
        <v>28792417770</v>
      </c>
    </row>
    <row r="18" spans="1:6" ht="21.75" customHeight="1">
      <c r="A18" s="67" t="s">
        <v>41</v>
      </c>
      <c r="B18" s="67"/>
      <c r="D18" s="9">
        <v>3172510273</v>
      </c>
      <c r="F18" s="9">
        <v>17861908896</v>
      </c>
    </row>
    <row r="19" spans="1:6" ht="21.75" customHeight="1">
      <c r="A19" s="67" t="s">
        <v>50</v>
      </c>
      <c r="B19" s="67"/>
      <c r="D19" s="9">
        <v>5799</v>
      </c>
      <c r="F19" s="9">
        <v>34067</v>
      </c>
    </row>
    <row r="20" spans="1:6" ht="21.75" customHeight="1">
      <c r="A20" s="67" t="s">
        <v>54</v>
      </c>
      <c r="B20" s="67"/>
      <c r="D20" s="9">
        <v>5575859578</v>
      </c>
      <c r="F20" s="9">
        <v>33455157468</v>
      </c>
    </row>
    <row r="21" spans="1:6" ht="21.75" customHeight="1">
      <c r="A21" s="67" t="s">
        <v>41</v>
      </c>
      <c r="B21" s="67"/>
      <c r="D21" s="9">
        <v>1979753403</v>
      </c>
      <c r="F21" s="9">
        <v>11878520418</v>
      </c>
    </row>
    <row r="22" spans="1:6" ht="21.75" customHeight="1">
      <c r="A22" s="67" t="s">
        <v>41</v>
      </c>
      <c r="B22" s="67"/>
      <c r="D22" s="9">
        <v>2337315067</v>
      </c>
      <c r="F22" s="9">
        <v>14023890402</v>
      </c>
    </row>
    <row r="23" spans="1:6" ht="21.75" customHeight="1">
      <c r="A23" s="67" t="s">
        <v>41</v>
      </c>
      <c r="B23" s="67"/>
      <c r="D23" s="9">
        <v>1521972590</v>
      </c>
      <c r="F23" s="9">
        <v>9131835563</v>
      </c>
    </row>
    <row r="24" spans="1:6" ht="21.75" customHeight="1">
      <c r="A24" s="67" t="s">
        <v>41</v>
      </c>
      <c r="B24" s="67"/>
      <c r="D24" s="9">
        <v>1793753423</v>
      </c>
      <c r="F24" s="9">
        <v>9952438336</v>
      </c>
    </row>
    <row r="25" spans="1:6" ht="21.75" customHeight="1">
      <c r="A25" s="67" t="s">
        <v>41</v>
      </c>
      <c r="B25" s="67"/>
      <c r="D25" s="9">
        <v>1899068519</v>
      </c>
      <c r="F25" s="9">
        <v>7412493117</v>
      </c>
    </row>
    <row r="26" spans="1:6" ht="21.75" customHeight="1">
      <c r="A26" s="68" t="s">
        <v>41</v>
      </c>
      <c r="B26" s="68"/>
      <c r="D26" s="12">
        <v>2053643825</v>
      </c>
      <c r="F26" s="12">
        <v>3776054775</v>
      </c>
    </row>
    <row r="27" spans="1:6" ht="21.75" customHeight="1" thickBot="1">
      <c r="A27" s="63" t="s">
        <v>62</v>
      </c>
      <c r="B27" s="63"/>
      <c r="D27" s="15">
        <v>51382798933</v>
      </c>
      <c r="F27" s="15">
        <v>284271061428</v>
      </c>
    </row>
  </sheetData>
  <mergeCells count="26">
    <mergeCell ref="A27:B27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G1"/>
    <mergeCell ref="A2:G2"/>
    <mergeCell ref="A3:G3"/>
    <mergeCell ref="B5:G5"/>
    <mergeCell ref="F6:G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60" t="s">
        <v>0</v>
      </c>
      <c r="B1" s="60"/>
      <c r="C1" s="60"/>
      <c r="D1" s="60"/>
      <c r="E1" s="60"/>
      <c r="F1" s="60"/>
    </row>
    <row r="2" spans="1:6" ht="21.75" customHeight="1">
      <c r="A2" s="60" t="s">
        <v>63</v>
      </c>
      <c r="B2" s="60"/>
      <c r="C2" s="60"/>
      <c r="D2" s="60"/>
      <c r="E2" s="60"/>
      <c r="F2" s="60"/>
    </row>
    <row r="3" spans="1:6" ht="21.75" customHeight="1">
      <c r="A3" s="60" t="s">
        <v>2</v>
      </c>
      <c r="B3" s="60"/>
      <c r="C3" s="60"/>
      <c r="D3" s="60"/>
      <c r="E3" s="60"/>
      <c r="F3" s="60"/>
    </row>
    <row r="4" spans="1:6" ht="14.45" customHeight="1"/>
    <row r="5" spans="1:6" ht="29.1" customHeight="1">
      <c r="A5" s="1" t="s">
        <v>92</v>
      </c>
      <c r="B5" s="61" t="s">
        <v>78</v>
      </c>
      <c r="C5" s="61"/>
      <c r="D5" s="61"/>
      <c r="E5" s="61"/>
      <c r="F5" s="61"/>
    </row>
    <row r="6" spans="1:6" ht="14.45" customHeight="1">
      <c r="D6" s="2" t="s">
        <v>80</v>
      </c>
      <c r="F6" s="2" t="s">
        <v>9</v>
      </c>
    </row>
    <row r="7" spans="1:6" ht="14.45" customHeight="1">
      <c r="A7" s="58" t="s">
        <v>78</v>
      </c>
      <c r="B7" s="58"/>
      <c r="D7" s="4" t="s">
        <v>32</v>
      </c>
      <c r="F7" s="4" t="s">
        <v>32</v>
      </c>
    </row>
    <row r="8" spans="1:6" ht="21.75" customHeight="1">
      <c r="A8" s="66" t="s">
        <v>78</v>
      </c>
      <c r="B8" s="66"/>
      <c r="D8" s="6">
        <v>0</v>
      </c>
      <c r="F8" s="6">
        <v>2180979680</v>
      </c>
    </row>
    <row r="9" spans="1:6" ht="21.75" customHeight="1">
      <c r="A9" s="67" t="s">
        <v>93</v>
      </c>
      <c r="B9" s="67"/>
      <c r="D9" s="9">
        <v>0</v>
      </c>
      <c r="F9" s="9">
        <v>245417360</v>
      </c>
    </row>
    <row r="10" spans="1:6" ht="21.75" customHeight="1">
      <c r="A10" s="68" t="s">
        <v>94</v>
      </c>
      <c r="B10" s="68"/>
      <c r="D10" s="12">
        <v>0</v>
      </c>
      <c r="F10" s="12">
        <v>0</v>
      </c>
    </row>
    <row r="11" spans="1:6" ht="21.75" customHeight="1">
      <c r="A11" s="63" t="s">
        <v>62</v>
      </c>
      <c r="B11" s="63"/>
      <c r="D11" s="15">
        <v>0</v>
      </c>
      <c r="F11" s="15">
        <v>2426397040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7"/>
  <sheetViews>
    <sheetView rightToLeft="1" view="pageBreakPreview" zoomScale="60" zoomScaleNormal="100" workbookViewId="0">
      <selection sqref="A1:M1"/>
    </sheetView>
  </sheetViews>
  <sheetFormatPr defaultRowHeight="12.75"/>
  <cols>
    <col min="1" max="1" width="39" customWidth="1"/>
    <col min="2" max="2" width="1.28515625" customWidth="1"/>
    <col min="3" max="3" width="18.28515625" customWidth="1"/>
    <col min="4" max="4" width="1.7109375" customWidth="1"/>
    <col min="5" max="5" width="13.5703125" customWidth="1"/>
    <col min="6" max="6" width="1.28515625" customWidth="1"/>
    <col min="7" max="7" width="18.85546875" customWidth="1"/>
    <col min="8" max="8" width="1.28515625" customWidth="1"/>
    <col min="9" max="9" width="18.140625" customWidth="1"/>
    <col min="10" max="10" width="1.28515625" customWidth="1"/>
    <col min="11" max="11" width="15" customWidth="1"/>
    <col min="12" max="12" width="1.28515625" customWidth="1"/>
    <col min="13" max="13" width="19.42578125" customWidth="1"/>
    <col min="14" max="14" width="0.28515625" customWidth="1"/>
  </cols>
  <sheetData>
    <row r="1" spans="1:13" ht="29.1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21.75" customHeight="1">
      <c r="A2" s="60" t="s">
        <v>63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1.75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3" ht="14.25" customHeight="1"/>
    <row r="5" spans="1:13" ht="14.45" customHeight="1">
      <c r="A5" s="61" t="s">
        <v>98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3" ht="14.45" customHeight="1">
      <c r="A6" s="58" t="s">
        <v>66</v>
      </c>
      <c r="C6" s="58" t="s">
        <v>80</v>
      </c>
      <c r="D6" s="58"/>
      <c r="E6" s="58"/>
      <c r="F6" s="58"/>
      <c r="G6" s="58"/>
      <c r="I6" s="58" t="s">
        <v>81</v>
      </c>
      <c r="J6" s="58"/>
      <c r="K6" s="58"/>
      <c r="L6" s="58"/>
      <c r="M6" s="58"/>
    </row>
    <row r="7" spans="1:13" ht="29.1" customHeight="1">
      <c r="A7" s="58"/>
      <c r="C7" s="17" t="s">
        <v>96</v>
      </c>
      <c r="D7" s="3"/>
      <c r="E7" s="17" t="s">
        <v>95</v>
      </c>
      <c r="F7" s="3"/>
      <c r="G7" s="17" t="s">
        <v>97</v>
      </c>
      <c r="I7" s="17" t="s">
        <v>96</v>
      </c>
      <c r="J7" s="3"/>
      <c r="K7" s="17" t="s">
        <v>95</v>
      </c>
      <c r="L7" s="3"/>
      <c r="M7" s="17" t="s">
        <v>97</v>
      </c>
    </row>
    <row r="8" spans="1:13" ht="21.75" customHeight="1">
      <c r="A8" s="5" t="s">
        <v>35</v>
      </c>
      <c r="C8" s="6">
        <v>6664</v>
      </c>
      <c r="E8" s="6">
        <v>0</v>
      </c>
      <c r="G8" s="6">
        <v>6664</v>
      </c>
      <c r="I8" s="6">
        <v>53432016</v>
      </c>
      <c r="K8" s="6">
        <v>0</v>
      </c>
      <c r="M8" s="6">
        <v>53432016</v>
      </c>
    </row>
    <row r="9" spans="1:13" ht="21.75" customHeight="1">
      <c r="A9" s="8" t="s">
        <v>37</v>
      </c>
      <c r="C9" s="9">
        <v>45390683</v>
      </c>
      <c r="E9" s="9">
        <v>0</v>
      </c>
      <c r="G9" s="9">
        <v>45390683</v>
      </c>
      <c r="I9" s="9">
        <v>85803218</v>
      </c>
      <c r="K9" s="9">
        <v>0</v>
      </c>
      <c r="M9" s="9">
        <v>85803218</v>
      </c>
    </row>
    <row r="10" spans="1:13" ht="21.75" customHeight="1">
      <c r="A10" s="8" t="s">
        <v>39</v>
      </c>
      <c r="C10" s="9">
        <v>0</v>
      </c>
      <c r="E10" s="9">
        <v>0</v>
      </c>
      <c r="G10" s="9">
        <v>0</v>
      </c>
      <c r="I10" s="9">
        <v>45346546</v>
      </c>
      <c r="K10" s="9">
        <v>0</v>
      </c>
      <c r="M10" s="9">
        <v>45346546</v>
      </c>
    </row>
    <row r="11" spans="1:13" ht="21.75" customHeight="1">
      <c r="A11" s="8" t="s">
        <v>41</v>
      </c>
      <c r="C11" s="9">
        <v>4640445204</v>
      </c>
      <c r="E11" s="9">
        <v>0</v>
      </c>
      <c r="G11" s="9">
        <v>4640445204</v>
      </c>
      <c r="I11" s="9">
        <v>28383384426</v>
      </c>
      <c r="K11" s="9">
        <v>29082255</v>
      </c>
      <c r="M11" s="9">
        <v>28354302171</v>
      </c>
    </row>
    <row r="12" spans="1:13" ht="21.75" customHeight="1">
      <c r="A12" s="8" t="s">
        <v>41</v>
      </c>
      <c r="C12" s="9">
        <v>9024890097</v>
      </c>
      <c r="E12" s="9">
        <v>1002489</v>
      </c>
      <c r="G12" s="9">
        <v>9023887608</v>
      </c>
      <c r="I12" s="9">
        <v>54390544130</v>
      </c>
      <c r="K12" s="9">
        <v>42046450</v>
      </c>
      <c r="M12" s="9">
        <v>54348497680</v>
      </c>
    </row>
    <row r="13" spans="1:13" ht="21.75" customHeight="1">
      <c r="A13" s="8" t="s">
        <v>41</v>
      </c>
      <c r="C13" s="9">
        <v>1621115023</v>
      </c>
      <c r="E13" s="9">
        <v>-193938</v>
      </c>
      <c r="G13" s="9">
        <v>1621308961</v>
      </c>
      <c r="I13" s="9">
        <v>9774212570</v>
      </c>
      <c r="K13" s="9">
        <v>7692605</v>
      </c>
      <c r="M13" s="9">
        <v>9766519965</v>
      </c>
    </row>
    <row r="14" spans="1:13" ht="21.75" customHeight="1">
      <c r="A14" s="8" t="s">
        <v>45</v>
      </c>
      <c r="C14" s="9">
        <v>4226531506</v>
      </c>
      <c r="E14" s="9">
        <v>0</v>
      </c>
      <c r="G14" s="9">
        <v>4226531506</v>
      </c>
      <c r="I14" s="9">
        <v>25359189036</v>
      </c>
      <c r="K14" s="9">
        <v>24215344</v>
      </c>
      <c r="M14" s="9">
        <v>25334973692</v>
      </c>
    </row>
    <row r="15" spans="1:13" ht="21.75" customHeight="1">
      <c r="A15" s="8" t="s">
        <v>41</v>
      </c>
      <c r="C15" s="9">
        <v>4638157150</v>
      </c>
      <c r="E15" s="9">
        <v>0</v>
      </c>
      <c r="G15" s="9">
        <v>4638157150</v>
      </c>
      <c r="I15" s="9">
        <v>27840754840</v>
      </c>
      <c r="K15" s="9">
        <v>23456878</v>
      </c>
      <c r="M15" s="9">
        <v>27817297962</v>
      </c>
    </row>
    <row r="16" spans="1:13" ht="21.75" customHeight="1">
      <c r="A16" s="8" t="s">
        <v>41</v>
      </c>
      <c r="C16" s="9">
        <v>2053643834</v>
      </c>
      <c r="E16" s="9">
        <v>0</v>
      </c>
      <c r="G16" s="9">
        <v>2053643834</v>
      </c>
      <c r="I16" s="9">
        <v>2053643834</v>
      </c>
      <c r="K16" s="9">
        <v>0</v>
      </c>
      <c r="M16" s="9">
        <v>2053643834</v>
      </c>
    </row>
    <row r="17" spans="1:13" ht="21.75" customHeight="1">
      <c r="A17" s="8" t="s">
        <v>41</v>
      </c>
      <c r="C17" s="9">
        <v>4798736295</v>
      </c>
      <c r="E17" s="9">
        <v>1445870</v>
      </c>
      <c r="G17" s="9">
        <v>4797290425</v>
      </c>
      <c r="I17" s="9">
        <v>28792417770</v>
      </c>
      <c r="K17" s="9">
        <v>19738447</v>
      </c>
      <c r="M17" s="9">
        <v>28772679323</v>
      </c>
    </row>
    <row r="18" spans="1:13" ht="21.75" customHeight="1">
      <c r="A18" s="8" t="s">
        <v>41</v>
      </c>
      <c r="C18" s="9">
        <v>3172510273</v>
      </c>
      <c r="E18" s="9">
        <v>0</v>
      </c>
      <c r="G18" s="9">
        <v>3172510273</v>
      </c>
      <c r="I18" s="9">
        <v>17861908896</v>
      </c>
      <c r="K18" s="9">
        <v>6068716</v>
      </c>
      <c r="M18" s="9">
        <v>17855840180</v>
      </c>
    </row>
    <row r="19" spans="1:13" ht="21.75" customHeight="1">
      <c r="A19" s="8" t="s">
        <v>50</v>
      </c>
      <c r="C19" s="9">
        <v>5799</v>
      </c>
      <c r="E19" s="9">
        <v>0</v>
      </c>
      <c r="G19" s="9">
        <v>5799</v>
      </c>
      <c r="I19" s="9">
        <v>34067</v>
      </c>
      <c r="K19" s="9">
        <v>0</v>
      </c>
      <c r="M19" s="9">
        <v>34067</v>
      </c>
    </row>
    <row r="20" spans="1:13" ht="21.75" customHeight="1">
      <c r="A20" s="8" t="s">
        <v>54</v>
      </c>
      <c r="C20" s="9">
        <v>5575859578</v>
      </c>
      <c r="E20" s="9">
        <v>9</v>
      </c>
      <c r="G20" s="9">
        <v>5575859569</v>
      </c>
      <c r="I20" s="9">
        <v>33455157468</v>
      </c>
      <c r="K20" s="9">
        <v>28126055</v>
      </c>
      <c r="M20" s="9">
        <v>33427031413</v>
      </c>
    </row>
    <row r="21" spans="1:13" ht="21.75" customHeight="1">
      <c r="A21" s="8" t="s">
        <v>41</v>
      </c>
      <c r="C21" s="9">
        <v>1979753403</v>
      </c>
      <c r="E21" s="9">
        <v>170309</v>
      </c>
      <c r="G21" s="9">
        <v>1979583094</v>
      </c>
      <c r="I21" s="9">
        <v>11878520418</v>
      </c>
      <c r="K21" s="9">
        <v>4932768</v>
      </c>
      <c r="M21" s="9">
        <v>11873587650</v>
      </c>
    </row>
    <row r="22" spans="1:13" ht="21.75" customHeight="1">
      <c r="A22" s="8" t="s">
        <v>41</v>
      </c>
      <c r="C22" s="9">
        <v>2337315067</v>
      </c>
      <c r="E22" s="9">
        <v>0</v>
      </c>
      <c r="G22" s="9">
        <v>2337315067</v>
      </c>
      <c r="I22" s="9">
        <v>14023890402</v>
      </c>
      <c r="K22" s="9">
        <v>14267195</v>
      </c>
      <c r="M22" s="9">
        <v>14009623207</v>
      </c>
    </row>
    <row r="23" spans="1:13" ht="21.75" customHeight="1">
      <c r="A23" s="8" t="s">
        <v>41</v>
      </c>
      <c r="C23" s="9">
        <v>1521972590</v>
      </c>
      <c r="E23" s="9">
        <v>0</v>
      </c>
      <c r="G23" s="9">
        <v>1521972590</v>
      </c>
      <c r="I23" s="9">
        <v>9131835563</v>
      </c>
      <c r="K23" s="9">
        <v>14643667</v>
      </c>
      <c r="M23" s="9">
        <v>9117191896</v>
      </c>
    </row>
    <row r="24" spans="1:13" ht="21.75" customHeight="1">
      <c r="A24" s="8" t="s">
        <v>41</v>
      </c>
      <c r="C24" s="9">
        <v>1793753423</v>
      </c>
      <c r="E24" s="9">
        <v>0</v>
      </c>
      <c r="G24" s="9">
        <v>1793753423</v>
      </c>
      <c r="I24" s="9">
        <v>9952438336</v>
      </c>
      <c r="K24" s="9">
        <v>12768042</v>
      </c>
      <c r="M24" s="9">
        <v>9939670294</v>
      </c>
    </row>
    <row r="25" spans="1:13" ht="21.75" customHeight="1">
      <c r="A25" s="8" t="s">
        <v>41</v>
      </c>
      <c r="C25" s="9">
        <v>1899068519</v>
      </c>
      <c r="E25" s="9">
        <v>0</v>
      </c>
      <c r="G25" s="9">
        <v>1899068519</v>
      </c>
      <c r="I25" s="9">
        <v>7412493117</v>
      </c>
      <c r="K25" s="9">
        <v>6087562</v>
      </c>
      <c r="M25" s="9">
        <v>7406405555</v>
      </c>
    </row>
    <row r="26" spans="1:13" ht="21.75" customHeight="1">
      <c r="A26" s="11" t="s">
        <v>41</v>
      </c>
      <c r="C26" s="12">
        <v>2053643825</v>
      </c>
      <c r="E26" s="12">
        <v>9102410</v>
      </c>
      <c r="G26" s="12">
        <v>2044541415</v>
      </c>
      <c r="I26" s="12">
        <v>3776054775</v>
      </c>
      <c r="K26" s="12">
        <v>16736690</v>
      </c>
      <c r="M26" s="12">
        <v>3759318085</v>
      </c>
    </row>
    <row r="27" spans="1:13" ht="21.75" customHeight="1">
      <c r="A27" s="14" t="s">
        <v>62</v>
      </c>
      <c r="C27" s="15">
        <v>51382798933</v>
      </c>
      <c r="E27" s="15">
        <v>11527149</v>
      </c>
      <c r="G27" s="15">
        <v>51371271784</v>
      </c>
      <c r="I27" s="15">
        <v>284271061428</v>
      </c>
      <c r="K27" s="15">
        <v>249862674</v>
      </c>
      <c r="M27" s="15">
        <v>284021198754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جلد</vt:lpstr>
      <vt:lpstr>سهام</vt:lpstr>
      <vt:lpstr>اوراق</vt:lpstr>
      <vt:lpstr>سپرده</vt:lpstr>
      <vt:lpstr>درآمد</vt:lpstr>
      <vt:lpstr>درآمد سرمایه گذاری در اوراق به</vt:lpstr>
      <vt:lpstr>درآمد سپرده بانکی</vt:lpstr>
      <vt:lpstr>سایر درآمدها</vt:lpstr>
      <vt:lpstr>سود سپرده بانکی</vt:lpstr>
      <vt:lpstr>اوراق!Print_Area</vt:lpstr>
      <vt:lpstr>جلد!Print_Area</vt:lpstr>
      <vt:lpstr>درآمد!Print_Area</vt:lpstr>
      <vt:lpstr>'درآمد سپرده بانکی'!Print_Area</vt:lpstr>
      <vt:lpstr>'درآمد سرمایه گذاری در اوراق به'!Print_Area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Bahar Mousavi</dc:creator>
  <dc:description/>
  <cp:lastModifiedBy>Isatis</cp:lastModifiedBy>
  <dcterms:created xsi:type="dcterms:W3CDTF">2026-09-23T05:44:21Z</dcterms:created>
  <dcterms:modified xsi:type="dcterms:W3CDTF">2026-09-26T07:00:55Z</dcterms:modified>
</cp:coreProperties>
</file>