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آقای دشتی\اکسیر\"/>
    </mc:Choice>
  </mc:AlternateContent>
  <xr:revisionPtr revIDLastSave="0" documentId="13_ncr:1_{F996A4CF-D97D-4661-81A3-69E856BF40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جلد" sheetId="22" r:id="rId1"/>
    <sheet name="سهام" sheetId="2" r:id="rId2"/>
    <sheet name="اوراق" sheetId="5" r:id="rId3"/>
    <sheet name="سپرده" sheetId="7" r:id="rId4"/>
    <sheet name="درآمد" sheetId="8" r:id="rId5"/>
    <sheet name="درآمد سرمایه گذاری در اوراق به" sheetId="11" r:id="rId6"/>
    <sheet name="درآمد سپرده بانکی" sheetId="13" r:id="rId7"/>
    <sheet name="سود سپرده بانکی" sheetId="18" r:id="rId8"/>
    <sheet name="سایر درآمدها" sheetId="14" r:id="rId9"/>
  </sheets>
  <externalReferences>
    <externalReference r:id="rId10"/>
  </externalReferences>
  <definedNames>
    <definedName name="_xlnm.Print_Area" localSheetId="2">اوراق!$A$1:$AL$13</definedName>
    <definedName name="_xlnm.Print_Area" localSheetId="0">جلد!$A$1:$I$12</definedName>
    <definedName name="_xlnm.Print_Area" localSheetId="4">درآمد!$A$1:$K$13</definedName>
    <definedName name="_xlnm.Print_Area" localSheetId="6">'درآمد سپرده بانکی'!$A$1:$H$28</definedName>
    <definedName name="_xlnm.Print_Area" localSheetId="5">'درآمد سرمایه گذاری در اوراق به'!$A$1:$S$11</definedName>
    <definedName name="_xlnm.Print_Area" localSheetId="8">'سایر درآمدها'!$A$1:$F$11</definedName>
    <definedName name="_xlnm.Print_Area" localSheetId="3">سپرده!$A$1:$M$29</definedName>
    <definedName name="_xlnm.Print_Area" localSheetId="7">'سود سپرده بانکی'!$A$1:$N$28</definedName>
    <definedName name="_xlnm.Print_Area" localSheetId="1">سهام!$A$1:$AB$17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B16" i="2" l="1"/>
  <c r="AB13" i="2"/>
  <c r="N16" i="2"/>
  <c r="Z16" i="2"/>
  <c r="X16" i="2"/>
  <c r="X15" i="2"/>
  <c r="Z15" i="2" s="1"/>
  <c r="L16" i="2"/>
  <c r="R11" i="11"/>
  <c r="L11" i="11"/>
  <c r="J11" i="11"/>
  <c r="R10" i="11"/>
  <c r="L10" i="11"/>
  <c r="J10" i="11"/>
  <c r="D11" i="11"/>
  <c r="AH11" i="5"/>
  <c r="AF11" i="5"/>
  <c r="AB11" i="5"/>
  <c r="AH10" i="5"/>
  <c r="AB10" i="5"/>
  <c r="P11" i="5"/>
  <c r="Q11" i="11"/>
  <c r="P11" i="11"/>
  <c r="O11" i="11"/>
  <c r="N11" i="11"/>
  <c r="M11" i="11"/>
  <c r="K11" i="11"/>
  <c r="I11" i="11"/>
  <c r="H11" i="11"/>
  <c r="G11" i="11"/>
  <c r="F11" i="11"/>
  <c r="E11" i="11"/>
  <c r="J9" i="11"/>
  <c r="AI11" i="5"/>
  <c r="AG11" i="5"/>
  <c r="AE11" i="5"/>
  <c r="AC11" i="5"/>
  <c r="AA11" i="5"/>
  <c r="Z11" i="5"/>
  <c r="Y11" i="5"/>
  <c r="X11" i="5"/>
  <c r="W11" i="5"/>
  <c r="V11" i="5"/>
  <c r="AH9" i="5"/>
  <c r="W16" i="2"/>
  <c r="U16" i="2"/>
  <c r="S16" i="2"/>
  <c r="R16" i="2"/>
  <c r="Q16" i="2"/>
  <c r="P16" i="2"/>
  <c r="O16" i="2"/>
  <c r="M16" i="2"/>
  <c r="K16" i="2"/>
  <c r="I16" i="2"/>
  <c r="H16" i="2"/>
  <c r="G16" i="2"/>
  <c r="F16" i="2"/>
  <c r="Z14" i="2"/>
  <c r="AD14" i="2" s="1"/>
  <c r="X14" i="2"/>
  <c r="J14" i="2"/>
  <c r="AA13" i="2"/>
  <c r="Z13" i="2"/>
  <c r="Y13" i="2"/>
  <c r="X13" i="2"/>
  <c r="T13" i="2"/>
  <c r="V13" i="2" s="1"/>
  <c r="J13" i="2"/>
  <c r="X12" i="2"/>
  <c r="Z12" i="2" s="1"/>
  <c r="AB12" i="2" s="1"/>
  <c r="V12" i="2"/>
  <c r="T12" i="2"/>
  <c r="J12" i="2"/>
  <c r="AA11" i="2"/>
  <c r="Y11" i="2"/>
  <c r="X11" i="2"/>
  <c r="Z11" i="2" s="1"/>
  <c r="AB11" i="2" s="1"/>
  <c r="T11" i="2"/>
  <c r="V11" i="2" s="1"/>
  <c r="J11" i="2"/>
  <c r="AA10" i="2"/>
  <c r="AA16" i="2" s="1"/>
  <c r="Y10" i="2"/>
  <c r="X10" i="2"/>
  <c r="V10" i="2"/>
  <c r="T10" i="2"/>
  <c r="J10" i="2"/>
  <c r="T9" i="2"/>
  <c r="J9" i="2"/>
  <c r="J16" i="2" s="1"/>
  <c r="T16" i="2" l="1"/>
  <c r="Y16" i="2"/>
  <c r="R9" i="11"/>
  <c r="AJ9" i="5"/>
  <c r="AJ11" i="5" s="1"/>
  <c r="L9" i="11"/>
  <c r="Z9" i="2"/>
  <c r="Z10" i="2"/>
  <c r="AB10" i="2" s="1"/>
  <c r="AD9" i="2" l="1"/>
  <c r="AB9" i="2"/>
  <c r="V9" i="2"/>
  <c r="V16" i="2" s="1"/>
</calcChain>
</file>

<file path=xl/sharedStrings.xml><?xml version="1.0" encoding="utf-8"?>
<sst xmlns="http://schemas.openxmlformats.org/spreadsheetml/2006/main" count="254" uniqueCount="117">
  <si>
    <t>صندوق سرمایه ‏گذاری خصوصی اکسیر زیست پارسیان</t>
  </si>
  <si>
    <t>صورت وضعیت پرتفوی</t>
  </si>
  <si>
    <t>برای ماه منتهی به 1405/07/30</t>
  </si>
  <si>
    <t>-1</t>
  </si>
  <si>
    <t>سرمایه گذاری ها</t>
  </si>
  <si>
    <t>-1-1</t>
  </si>
  <si>
    <t>سرمایه گذاری در سهام و حق تقدم سهام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</si>
  <si>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</si>
  <si>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</si>
  <si>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</si>
  <si>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</si>
  <si>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</si>
  <si>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</si>
  <si>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</si>
  <si>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</si>
  <si>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</si>
  <si>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</si>
  <si>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</si>
  <si>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</si>
  <si>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</si>
  <si>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</si>
  <si>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</si>
  <si>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</si>
  <si>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</si>
  <si>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</si>
  <si>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</si>
  <si>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</si>
  <si>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</si>
  <si>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</si>
  <si>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</si>
  <si>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</si>
  <si>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</si>
  <si>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</si>
  <si>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</si>
  <si>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</si>
  <si>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پاسارگاد الوند</t>
  </si>
  <si>
    <t>0.00%</t>
  </si>
  <si>
    <t>سپرده کوتاه مدت بانک خاورمیانه سعادت آباد</t>
  </si>
  <si>
    <t>0.09%</t>
  </si>
  <si>
    <t>سپرده کوتاه مدت بانک گردشگری توحید</t>
  </si>
  <si>
    <t>سپرده بلند مدت بانک گردشگری توحید</t>
  </si>
  <si>
    <t>4.82%</t>
  </si>
  <si>
    <t>9.37%</t>
  </si>
  <si>
    <t>1.68%</t>
  </si>
  <si>
    <t>سپرده بلند مدت بانک پاسارگاد الوند</t>
  </si>
  <si>
    <t>4.57%</t>
  </si>
  <si>
    <t>4.95%</t>
  </si>
  <si>
    <t>5.10%</t>
  </si>
  <si>
    <t>2.76%</t>
  </si>
  <si>
    <t>سپرده کوتاه مدت بانک سینا گیشا</t>
  </si>
  <si>
    <t>سپرده کوتاه مدت بانک دی الغدیر</t>
  </si>
  <si>
    <t>0.17%</t>
  </si>
  <si>
    <t>سپرده بلند مدت بانک دی الغدیر</t>
  </si>
  <si>
    <t>5.93%</t>
  </si>
  <si>
    <t>2.04%</t>
  </si>
  <si>
    <t>2.37%</t>
  </si>
  <si>
    <t>1.54%</t>
  </si>
  <si>
    <t>1.82%</t>
  </si>
  <si>
    <t>1.90%</t>
  </si>
  <si>
    <t>2.05%</t>
  </si>
  <si>
    <t>1.38%</t>
  </si>
  <si>
    <t>جمع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</si>
  <si>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</si>
  <si>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</si>
  <si>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</si>
  <si>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</si>
  <si>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</si>
  <si>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</si>
  <si>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</si>
  <si>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</si>
  <si>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</si>
  <si>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</si>
  <si>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</si>
  <si>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</si>
  <si>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</si>
  <si>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</si>
  <si>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</si>
  <si>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</si>
  <si>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</si>
  <si>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طی ماه</t>
  </si>
  <si>
    <t>از ابتدای سال مالی</t>
  </si>
  <si>
    <t>درآمد تغییر ارزش</t>
  </si>
  <si>
    <t>درآمد فروش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</si>
  <si>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</si>
  <si>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</si>
  <si>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</si>
  <si>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</si>
  <si>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</si>
  <si>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</si>
  <si>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</si>
  <si>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</si>
  <si>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</si>
  <si>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</si>
  <si>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</si>
  <si>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</si>
  <si>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</si>
  <si>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</si>
  <si>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</si>
  <si>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صورت وضعیت پورتفوی صندوق سرمایه‌گذاری
خصوصی اکسیر زیست پارسیان</t>
  </si>
  <si>
    <t>آترا زیست آرای</t>
  </si>
  <si>
    <t>شرکت نیواد فارمد سلامت</t>
  </si>
  <si>
    <t>شرکت طبیب درمان پژوهش قلب</t>
  </si>
  <si>
    <t>شرکت مهر فناوری نوین مام</t>
  </si>
  <si>
    <t>شرکت  ویرا واکسن شایا</t>
  </si>
  <si>
    <t>داتصویری</t>
  </si>
  <si>
    <t>اوراق تامین مالی جمعی داتصویری</t>
  </si>
  <si>
    <t>بلی</t>
  </si>
  <si>
    <t>خیر</t>
  </si>
  <si>
    <t>1405/05/26</t>
  </si>
  <si>
    <t>1406/05/25</t>
  </si>
  <si>
    <t>.....</t>
  </si>
  <si>
    <t>اوراق تامین مالی جمعی دابینجار</t>
  </si>
  <si>
    <t>1405/07/21</t>
  </si>
  <si>
    <t>1406/07/21</t>
  </si>
  <si>
    <t>دابینجار</t>
  </si>
  <si>
    <t>.</t>
  </si>
  <si>
    <t xml:space="preserve"> منتهی به  30  مهر ماه 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</si>
</sst>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_ * #,##0_-_ ;_ * #,##0\-_ ;_ * &quot;-&quot;??_-_ ;_ @_ "/>
  </numFmts>
  <fonts count="18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sz val="11"/>
      <name val="Calibri"/>
      <family val="2"/>
    </font>
    <font>
      <b/>
      <sz val="18"/>
      <name val="B Nazanin"/>
      <charset val="178"/>
    </font>
    <font>
      <b/>
      <sz val="20"/>
      <name val="B Nazanin"/>
      <charset val="178"/>
    </font>
    <font>
      <b/>
      <sz val="26"/>
      <name val="IranNastaliq"/>
      <family val="1"/>
    </font>
    <font>
      <sz val="10"/>
      <color rgb="FF333333"/>
      <name val="IRANSans"/>
      <family val="2"/>
    </font>
    <font>
      <sz val="12"/>
      <name val="B Nazanin"/>
      <charset val="178"/>
    </font>
    <font>
      <sz val="11"/>
      <color rgb="FF000000"/>
      <name val="B Nazanin"/>
      <charset val="178"/>
    </font>
    <font>
      <b/>
      <sz val="10"/>
      <color theme="1"/>
      <name val="B Nazanin"/>
      <charset val="178"/>
    </font>
    <font>
      <sz val="11"/>
      <color theme="1"/>
      <name val="B Nazanin"/>
      <charset val="178"/>
    </font>
    <font>
      <b/>
      <sz val="10"/>
      <color rgb="FF000000"/>
      <name val="B Nazanin"/>
      <charset val="178"/>
    </font>
    <font>
      <sz val="11"/>
      <color theme="1"/>
      <name val="Calibri"/>
      <family val="2"/>
      <charset val="178"/>
      <scheme val="minor"/>
    </font>
    <font>
      <sz val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B4D7D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0" fontId="16" fillId="0" borderId="0"/>
  </cellStyleXfs>
  <cellXfs count="74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6" fillId="0" borderId="0" xfId="3"/>
    <xf numFmtId="0" fontId="8" fillId="0" borderId="0" xfId="3" applyFont="1" applyAlignment="1">
      <alignment vertical="center" wrapText="1"/>
    </xf>
    <xf numFmtId="0" fontId="9" fillId="0" borderId="0" xfId="3" applyFont="1" applyAlignment="1">
      <alignment horizontal="center" vertical="center" wrapText="1"/>
    </xf>
    <xf numFmtId="0" fontId="4" fillId="0" borderId="2" xfId="0" applyFont="1" applyBorder="1" applyAlignment="1">
      <alignment vertical="top"/>
    </xf>
    <xf numFmtId="1" fontId="4" fillId="0" borderId="0" xfId="0" applyNumberFormat="1" applyFont="1" applyAlignment="1">
      <alignment horizontal="center" vertical="center"/>
    </xf>
    <xf numFmtId="3" fontId="4" fillId="0" borderId="2" xfId="0" applyNumberFormat="1" applyFont="1" applyBorder="1" applyAlignment="1">
      <alignment horizontal="center" vertical="top"/>
    </xf>
    <xf numFmtId="3" fontId="10" fillId="2" borderId="0" xfId="0" applyNumberFormat="1" applyFont="1" applyFill="1" applyAlignment="1">
      <alignment horizontal="left" vertical="center"/>
    </xf>
    <xf numFmtId="0" fontId="4" fillId="0" borderId="0" xfId="0" applyFont="1" applyAlignment="1">
      <alignment horizontal="left"/>
    </xf>
    <xf numFmtId="0" fontId="11" fillId="0" borderId="0" xfId="3" applyFont="1"/>
    <xf numFmtId="165" fontId="11" fillId="0" borderId="0" xfId="3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9" fontId="4" fillId="0" borderId="0" xfId="2" applyFont="1" applyBorder="1" applyAlignment="1">
      <alignment horizontal="center" vertical="center"/>
    </xf>
    <xf numFmtId="9" fontId="4" fillId="0" borderId="0" xfId="2" applyFont="1" applyAlignment="1">
      <alignment horizontal="center" vertical="center"/>
    </xf>
    <xf numFmtId="0" fontId="11" fillId="3" borderId="0" xfId="3" applyFont="1" applyFill="1"/>
    <xf numFmtId="0" fontId="4" fillId="3" borderId="0" xfId="0" applyFont="1" applyFill="1" applyAlignment="1">
      <alignment horizontal="left"/>
    </xf>
    <xf numFmtId="165" fontId="11" fillId="3" borderId="0" xfId="3" applyNumberFormat="1" applyFont="1" applyFill="1" applyAlignment="1">
      <alignment horizontal="center" vertical="center"/>
    </xf>
    <xf numFmtId="165" fontId="11" fillId="0" borderId="0" xfId="3" applyNumberFormat="1" applyFont="1" applyAlignment="1">
      <alignment horizontal="center" vertical="center" readingOrder="2"/>
    </xf>
    <xf numFmtId="164" fontId="4" fillId="0" borderId="0" xfId="0" applyNumberFormat="1" applyFont="1" applyAlignment="1">
      <alignment horizontal="left"/>
    </xf>
    <xf numFmtId="3" fontId="4" fillId="0" borderId="5" xfId="0" applyNumberFormat="1" applyFont="1" applyBorder="1" applyAlignment="1">
      <alignment horizontal="center" vertical="top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 readingOrder="2"/>
    </xf>
    <xf numFmtId="9" fontId="14" fillId="0" borderId="0" xfId="0" applyNumberFormat="1" applyFont="1" applyAlignment="1">
      <alignment horizontal="center" vertical="center" wrapText="1" readingOrder="2"/>
    </xf>
    <xf numFmtId="166" fontId="14" fillId="0" borderId="0" xfId="1" applyNumberFormat="1" applyFont="1" applyAlignment="1">
      <alignment horizontal="center" vertical="center" readingOrder="2"/>
    </xf>
    <xf numFmtId="0" fontId="14" fillId="0" borderId="0" xfId="0" applyFont="1" applyAlignment="1">
      <alignment horizontal="center" vertical="center" readingOrder="2"/>
    </xf>
    <xf numFmtId="0" fontId="14" fillId="0" borderId="0" xfId="0" applyFont="1" applyAlignment="1">
      <alignment horizontal="center"/>
    </xf>
    <xf numFmtId="166" fontId="14" fillId="0" borderId="0" xfId="0" applyNumberFormat="1" applyFont="1" applyAlignment="1">
      <alignment horizontal="center" vertical="center" wrapText="1" readingOrder="2"/>
    </xf>
    <xf numFmtId="166" fontId="14" fillId="0" borderId="6" xfId="0" applyNumberFormat="1" applyFont="1" applyBorder="1" applyAlignment="1">
      <alignment horizontal="center" vertical="center" readingOrder="2"/>
    </xf>
    <xf numFmtId="0" fontId="14" fillId="0" borderId="6" xfId="0" applyFont="1" applyBorder="1" applyAlignment="1">
      <alignment horizontal="center" vertical="center" readingOrder="2"/>
    </xf>
    <xf numFmtId="0" fontId="14" fillId="0" borderId="6" xfId="0" applyFont="1" applyBorder="1" applyAlignment="1">
      <alignment horizontal="center" vertical="center" wrapText="1" readingOrder="2"/>
    </xf>
    <xf numFmtId="0" fontId="15" fillId="0" borderId="0" xfId="0" applyFont="1" applyAlignment="1">
      <alignment horizontal="center" vertical="center" wrapText="1" readingOrder="2"/>
    </xf>
    <xf numFmtId="0" fontId="14" fillId="0" borderId="0" xfId="4" applyFont="1" applyAlignment="1">
      <alignment vertical="center" wrapText="1"/>
    </xf>
    <xf numFmtId="0" fontId="4" fillId="0" borderId="0" xfId="4" applyFont="1" applyAlignment="1">
      <alignment horizontal="center" vertical="center" wrapText="1" readingOrder="2"/>
    </xf>
    <xf numFmtId="3" fontId="4" fillId="0" borderId="0" xfId="4" applyNumberFormat="1" applyFont="1" applyAlignment="1">
      <alignment horizontal="center" vertical="center" wrapText="1" readingOrder="2"/>
    </xf>
    <xf numFmtId="0" fontId="4" fillId="0" borderId="0" xfId="4" applyFont="1" applyAlignment="1">
      <alignment horizontal="right" vertical="center" wrapText="1" readingOrder="2"/>
    </xf>
    <xf numFmtId="3" fontId="4" fillId="0" borderId="6" xfId="4" applyNumberFormat="1" applyFont="1" applyBorder="1" applyAlignment="1">
      <alignment vertical="center" wrapText="1" readingOrder="2"/>
    </xf>
    <xf numFmtId="166" fontId="14" fillId="0" borderId="0" xfId="0" applyNumberFormat="1" applyFont="1" applyAlignment="1">
      <alignment horizontal="center" vertical="center" readingOrder="2"/>
    </xf>
    <xf numFmtId="3" fontId="4" fillId="3" borderId="0" xfId="0" applyNumberFormat="1" applyFont="1" applyFill="1" applyAlignment="1">
      <alignment horizontal="right" vertical="top"/>
    </xf>
    <xf numFmtId="3" fontId="4" fillId="3" borderId="7" xfId="0" applyNumberFormat="1" applyFont="1" applyFill="1" applyBorder="1" applyAlignment="1">
      <alignment horizontal="right" vertical="top"/>
    </xf>
    <xf numFmtId="3" fontId="4" fillId="0" borderId="8" xfId="4" applyNumberFormat="1" applyFont="1" applyBorder="1" applyAlignment="1">
      <alignment vertical="center" wrapText="1" readingOrder="2"/>
    </xf>
    <xf numFmtId="3" fontId="4" fillId="0" borderId="0" xfId="4" applyNumberFormat="1" applyFont="1" applyAlignment="1">
      <alignment vertical="center" wrapText="1" readingOrder="2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9" fillId="0" borderId="0" xfId="3" applyFont="1" applyAlignment="1">
      <alignment horizontal="center" vertical="center" wrapText="1"/>
    </xf>
    <xf numFmtId="0" fontId="7" fillId="0" borderId="0" xfId="3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 readingOrder="2"/>
    </xf>
    <xf numFmtId="0" fontId="14" fillId="0" borderId="0" xfId="0" applyFont="1" applyAlignment="1">
      <alignment horizontal="center" vertical="center" wrapText="1" readingOrder="2"/>
    </xf>
    <xf numFmtId="0" fontId="12" fillId="0" borderId="0" xfId="0" applyFont="1" applyAlignment="1">
      <alignment horizontal="center" vertical="center" wrapText="1" readingOrder="2"/>
    </xf>
  </cellXfs>
  <cellStyles count="5">
    <cellStyle name="Comma" xfId="1" builtinId="3"/>
    <cellStyle name="Normal" xfId="0" builtinId="0"/>
    <cellStyle name="Normal 2" xfId="3" xr:uid="{4BC10551-2120-477B-ABF2-C6531FBACBF2}"/>
    <cellStyle name="Normal 3" xfId="4" xr:uid="{68560C44-FD61-4280-B5CA-A85278646069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7</xdr:row>
      <xdr:rowOff>0</xdr:rowOff>
    </xdr:from>
    <xdr:to>
      <xdr:col>7</xdr:col>
      <xdr:colOff>391160</xdr:colOff>
      <xdr:row>7</xdr:row>
      <xdr:rowOff>1001395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F75C89C3-0DEB-4F11-B0DB-31D7C8896221}"/>
            </a:ext>
          </a:extLst>
        </xdr:cNvPr>
        <xdr:cNvSpPr txBox="1"/>
      </xdr:nvSpPr>
      <xdr:spPr>
        <a:xfrm>
          <a:off x="9671046190" y="1133475"/>
          <a:ext cx="3724910" cy="16319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marL="0" marR="0" algn="ctr" rtl="1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fa-IR" sz="2600" b="1">
              <a:effectLst/>
              <a:latin typeface="Calibri" panose="020F0502020204030204" pitchFamily="34" charset="0"/>
              <a:ea typeface="Calibri" panose="020F0502020204030204" pitchFamily="34" charset="0"/>
              <a:cs typeface="B Yekan" panose="00000400000000000000" pitchFamily="2" charset="-78"/>
            </a:rPr>
            <a:t>اکسیر زیست پارسیان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Arial" panose="020B0604020202020204" pitchFamily="34" charset="0"/>
          </a:endParaRPr>
        </a:p>
        <a:p>
          <a:pPr marL="0" marR="0" algn="ctr" rtl="1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fa-IR" sz="1400">
              <a:solidFill>
                <a:srgbClr val="7F7F7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B Yekan" panose="00000400000000000000" pitchFamily="2" charset="-78"/>
            </a:rPr>
            <a:t>صندوق سرمایه‌گذاری خصوصی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2</xdr:col>
      <xdr:colOff>9525</xdr:colOff>
      <xdr:row>3</xdr:row>
      <xdr:rowOff>1905000</xdr:rowOff>
    </xdr:from>
    <xdr:ext cx="2895600" cy="2600325"/>
    <xdr:pic>
      <xdr:nvPicPr>
        <xdr:cNvPr id="3" name="Picture 2">
          <a:extLst>
            <a:ext uri="{FF2B5EF4-FFF2-40B4-BE49-F238E27FC236}">
              <a16:creationId xmlns:a16="http://schemas.microsoft.com/office/drawing/2014/main" id="{A53D2AA2-76F0-4DEE-B7EC-9CD651921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1484975" y="647700"/>
          <a:ext cx="2895600" cy="26003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liiiiiiiiiiiiiiiiiiiiiiiiiiiiiii\&#1583;&#1575;&#1606;&#1575;&#1705;\&#1589;&#1606;&#1583;&#1608;&#1602;%20&#1586;&#1740;&#1587;&#1578;%20&#1662;&#1575;&#1585;&#1587;&#1740;&#1575;&#1606;\&#1711;&#1586;&#1575;&#1585;&#1588;%20&#1605;&#1575;&#1607;&#1575;&#1606;&#1607;%20&#1662;&#1585;&#1578;&#1601;&#1608;&#1740;\1405\&#1589;&#1608;&#1585;&#1578;_&#1608;&#1590;&#1593;&#1740;&#1578;_&#1662;&#1585;&#1578;&#1601;&#1608;&#1740;_&#1605;&#1585;&#1583;&#1575;&#1583;_14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جلد"/>
      <sheetName val="سهام"/>
      <sheetName val="اوراق"/>
      <sheetName val="سپرده"/>
      <sheetName val="درآمد"/>
      <sheetName val="درآمد سرمایه گذاری در سهام "/>
      <sheetName val="درآمد سرمایه گذاری در اوراق بها"/>
      <sheetName val="درآمد سپرده بانکی"/>
      <sheetName val="سایر درآمدها"/>
      <sheetName val="سود سپرده بانکی"/>
    </sheetNames>
    <sheetDataSet>
      <sheetData sheetId="0"/>
      <sheetData sheetId="1">
        <row r="15">
          <cell r="Z15">
            <v>1560084980167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62AC3-7136-4A09-9BAE-5E370B60F8E0}">
  <dimension ref="A4:I10"/>
  <sheetViews>
    <sheetView rightToLeft="1" tabSelected="1" view="pageBreakPreview" topLeftCell="A4" zoomScaleNormal="100" zoomScaleSheetLayoutView="100" workbookViewId="0">
      <selection activeCell="A10" sqref="A10:I10"/>
    </sheetView>
  </sheetViews>
  <sheetFormatPr defaultColWidth="8.85546875" defaultRowHeight="15"/>
  <cols>
    <col min="1" max="1" width="8.85546875" style="18" customWidth="1"/>
    <col min="2" max="6" width="8.85546875" style="18"/>
    <col min="7" max="7" width="8.85546875" style="18" customWidth="1"/>
    <col min="8" max="16384" width="8.85546875" style="18"/>
  </cols>
  <sheetData>
    <row r="4" spans="1:9" ht="159" customHeight="1">
      <c r="A4" s="67" t="s">
        <v>98</v>
      </c>
      <c r="B4" s="67"/>
      <c r="C4" s="67"/>
      <c r="D4" s="67"/>
      <c r="E4" s="67"/>
      <c r="F4" s="67"/>
      <c r="G4" s="67"/>
      <c r="H4" s="67"/>
      <c r="I4" s="67"/>
    </row>
    <row r="5" spans="1:9" ht="58.5" customHeight="1">
      <c r="A5" s="20"/>
      <c r="B5" s="20"/>
      <c r="C5" s="20"/>
      <c r="D5" s="20"/>
      <c r="E5" s="20"/>
      <c r="F5" s="20"/>
      <c r="G5" s="20"/>
      <c r="H5" s="19"/>
    </row>
    <row r="6" spans="1:9" ht="91.5" customHeight="1">
      <c r="A6" s="20"/>
      <c r="B6" s="20"/>
      <c r="C6" s="20"/>
      <c r="D6" s="20"/>
      <c r="E6" s="20"/>
      <c r="F6" s="20"/>
      <c r="G6" s="20"/>
      <c r="H6" s="19"/>
    </row>
    <row r="7" spans="1:9" ht="57">
      <c r="A7" s="20"/>
      <c r="B7" s="20"/>
      <c r="C7" s="20"/>
      <c r="D7" s="20"/>
      <c r="E7" s="20"/>
      <c r="F7" s="20"/>
      <c r="G7" s="20"/>
      <c r="H7" s="19"/>
    </row>
    <row r="8" spans="1:9" ht="108" customHeight="1">
      <c r="A8" s="20"/>
      <c r="B8" s="20"/>
      <c r="C8" s="20"/>
      <c r="D8" s="20"/>
      <c r="E8" s="20"/>
      <c r="F8" s="20"/>
      <c r="G8" s="20"/>
      <c r="H8" s="19"/>
    </row>
    <row r="10" spans="1:9" ht="30" customHeight="1">
      <c r="A10" s="68" t="s">
        <v>116</v>
      </c>
      <c r="B10" s="68"/>
      <c r="C10" s="68"/>
      <c r="D10" s="68"/>
      <c r="E10" s="68"/>
      <c r="F10" s="68"/>
      <c r="G10" s="68"/>
      <c r="H10" s="68"/>
      <c r="I10" s="68"/>
    </row>
  </sheetData>
  <mergeCells count="2">
    <mergeCell ref="A4:I4"/>
    <mergeCell ref="A10:I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17"/>
  <sheetViews>
    <sheetView rightToLeft="1" view="pageBreakPreview" topLeftCell="C1" zoomScale="60" zoomScaleNormal="100" workbookViewId="0">
      <selection sqref="A1:AB1"/>
    </sheetView>
  </sheetViews>
  <sheetFormatPr defaultRowHeight="12.75"/>
  <cols>
    <col min="1" max="2" width="2.5703125" customWidth="1"/>
    <col min="3" max="3" width="23.42578125" customWidth="1"/>
    <col min="4" max="5" width="1.28515625" customWidth="1"/>
    <col min="6" max="6" width="14.28515625" customWidth="1"/>
    <col min="7" max="7" width="1.28515625" customWidth="1"/>
    <col min="8" max="8" width="19.5703125" customWidth="1"/>
    <col min="9" max="9" width="1.28515625" customWidth="1"/>
    <col min="10" max="10" width="18.7109375" customWidth="1"/>
    <col min="11" max="11" width="1.28515625" customWidth="1"/>
    <col min="12" max="12" width="17.28515625" customWidth="1"/>
    <col min="13" max="13" width="1.28515625" customWidth="1"/>
    <col min="14" max="14" width="17.710937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9.28515625" customWidth="1"/>
    <col min="25" max="25" width="1.28515625" customWidth="1"/>
    <col min="26" max="26" width="22.140625" customWidth="1"/>
    <col min="27" max="27" width="1.28515625" customWidth="1"/>
    <col min="28" max="28" width="15.5703125" customWidth="1"/>
    <col min="29" max="29" width="17.85546875" hidden="1" customWidth="1"/>
    <col min="30" max="30" width="0" hidden="1" customWidth="1"/>
  </cols>
  <sheetData>
    <row r="1" spans="1:30" ht="29.1" customHeight="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30" ht="21.75" customHeight="1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</row>
    <row r="3" spans="1:30" ht="21.75" customHeight="1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</row>
    <row r="4" spans="1:30" ht="14.45" customHeight="1">
      <c r="A4" s="1" t="s">
        <v>3</v>
      </c>
      <c r="B4" s="65" t="s">
        <v>4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</row>
    <row r="5" spans="1:30" ht="14.45" customHeight="1">
      <c r="A5" s="65" t="s">
        <v>5</v>
      </c>
      <c r="B5" s="65"/>
      <c r="C5" s="65" t="s">
        <v>6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</row>
    <row r="6" spans="1:30" ht="14.45" customHeight="1">
      <c r="F6" s="66" t="s">
        <v>7</v>
      </c>
      <c r="G6" s="66"/>
      <c r="H6" s="66"/>
      <c r="I6" s="66"/>
      <c r="J6" s="66"/>
      <c r="L6" s="66" t="s">
        <v>8</v>
      </c>
      <c r="M6" s="66"/>
      <c r="N6" s="66"/>
      <c r="O6" s="66"/>
      <c r="P6" s="66"/>
      <c r="Q6" s="66"/>
      <c r="R6" s="66"/>
      <c r="T6" s="66" t="s">
        <v>9</v>
      </c>
      <c r="U6" s="66"/>
      <c r="V6" s="66"/>
      <c r="W6" s="66"/>
      <c r="X6" s="66"/>
      <c r="Y6" s="66"/>
      <c r="Z6" s="66"/>
      <c r="AA6" s="66"/>
      <c r="AB6" s="66"/>
    </row>
    <row r="7" spans="1:30" ht="14.45" customHeight="1">
      <c r="F7" s="3"/>
      <c r="G7" s="3"/>
      <c r="H7" s="3"/>
      <c r="I7" s="3"/>
      <c r="J7" s="3"/>
      <c r="L7" s="70" t="s">
        <v>10</v>
      </c>
      <c r="M7" s="70"/>
      <c r="N7" s="70"/>
      <c r="O7" s="3"/>
      <c r="P7" s="70" t="s">
        <v>11</v>
      </c>
      <c r="Q7" s="70"/>
      <c r="R7" s="70"/>
      <c r="T7" s="3"/>
      <c r="U7" s="3"/>
      <c r="V7" s="3"/>
      <c r="W7" s="3"/>
      <c r="X7" s="3"/>
      <c r="Y7" s="3"/>
      <c r="Z7" s="3"/>
      <c r="AA7" s="3"/>
      <c r="AB7" s="3"/>
    </row>
    <row r="8" spans="1:30" ht="14.45" customHeight="1">
      <c r="A8" s="66" t="s">
        <v>12</v>
      </c>
      <c r="B8" s="66"/>
      <c r="C8" s="66"/>
      <c r="E8" s="66" t="s">
        <v>13</v>
      </c>
      <c r="F8" s="6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30" ht="21.75" customHeight="1">
      <c r="B9" s="21"/>
      <c r="C9" s="21" t="s">
        <v>99</v>
      </c>
      <c r="D9" s="21"/>
      <c r="E9" s="69">
        <v>48537559</v>
      </c>
      <c r="F9" s="69"/>
      <c r="H9" s="6">
        <v>199634980167</v>
      </c>
      <c r="J9" s="6">
        <f>H9</f>
        <v>199634980167</v>
      </c>
      <c r="L9" s="6">
        <v>0</v>
      </c>
      <c r="N9" s="6">
        <v>0</v>
      </c>
      <c r="P9" s="6">
        <v>0</v>
      </c>
      <c r="R9" s="6">
        <v>0</v>
      </c>
      <c r="T9" s="6">
        <f>E9</f>
        <v>48537559</v>
      </c>
      <c r="V9" s="22">
        <f>Z9/T9</f>
        <v>4113</v>
      </c>
      <c r="X9" s="6">
        <v>199632627057</v>
      </c>
      <c r="Z9" s="23">
        <f>J9</f>
        <v>199634980167</v>
      </c>
      <c r="AB9" s="22">
        <f>AC9/Z9</f>
        <v>18.181473206983537</v>
      </c>
      <c r="AC9" s="24">
        <v>3629658043083</v>
      </c>
      <c r="AD9">
        <f>AC9/Z9</f>
        <v>18.181473206983537</v>
      </c>
    </row>
    <row r="10" spans="1:30" s="25" customFormat="1" ht="18.75">
      <c r="C10" s="26" t="s">
        <v>100</v>
      </c>
      <c r="F10" s="27">
        <v>15455943</v>
      </c>
      <c r="G10" s="28"/>
      <c r="H10" s="27">
        <v>400000000000</v>
      </c>
      <c r="I10" s="28"/>
      <c r="J10" s="27">
        <f>H10</f>
        <v>400000000000</v>
      </c>
      <c r="K10" s="28"/>
      <c r="L10" s="28">
        <v>0</v>
      </c>
      <c r="M10" s="28"/>
      <c r="N10" s="28">
        <v>0</v>
      </c>
      <c r="O10" s="28"/>
      <c r="P10" s="29">
        <v>0</v>
      </c>
      <c r="Q10" s="28"/>
      <c r="R10" s="28">
        <v>0</v>
      </c>
      <c r="S10" s="28"/>
      <c r="T10" s="27">
        <f>F10</f>
        <v>15455943</v>
      </c>
      <c r="U10" s="28"/>
      <c r="V10" s="22">
        <f>X10/T10</f>
        <v>25880.012626858159</v>
      </c>
      <c r="X10" s="27">
        <f t="shared" ref="X10:X14" si="0">H10</f>
        <v>400000000000</v>
      </c>
      <c r="Y10" s="30">
        <f>H10</f>
        <v>400000000000</v>
      </c>
      <c r="Z10" s="27">
        <f t="shared" ref="Z10:Z15" si="1">X10</f>
        <v>400000000000</v>
      </c>
      <c r="AA10" s="31" t="e">
        <f>#REF!/AC10</f>
        <v>#REF!</v>
      </c>
      <c r="AB10" s="22">
        <f t="shared" ref="AB10:AB12" si="2">AC10/Z10</f>
        <v>9.0741451077074995</v>
      </c>
      <c r="AC10" s="24">
        <v>3629658043083</v>
      </c>
    </row>
    <row r="11" spans="1:30" s="25" customFormat="1" ht="18.75">
      <c r="C11" s="26" t="s">
        <v>101</v>
      </c>
      <c r="F11" s="27">
        <v>1357358</v>
      </c>
      <c r="G11" s="28"/>
      <c r="H11" s="27">
        <v>420000000000</v>
      </c>
      <c r="I11" s="28"/>
      <c r="J11" s="27">
        <f>H11</f>
        <v>420000000000</v>
      </c>
      <c r="K11" s="28"/>
      <c r="L11" s="28">
        <v>0</v>
      </c>
      <c r="M11" s="28"/>
      <c r="N11" s="28">
        <v>0</v>
      </c>
      <c r="O11" s="28"/>
      <c r="P11" s="29">
        <v>0</v>
      </c>
      <c r="Q11" s="28"/>
      <c r="R11" s="28">
        <v>0</v>
      </c>
      <c r="S11" s="28"/>
      <c r="T11" s="27">
        <f>F11</f>
        <v>1357358</v>
      </c>
      <c r="U11" s="28"/>
      <c r="V11" s="22">
        <f>X11/T11</f>
        <v>309424.63226355903</v>
      </c>
      <c r="X11" s="27">
        <f t="shared" si="0"/>
        <v>420000000000</v>
      </c>
      <c r="Y11" s="30">
        <f>H11</f>
        <v>420000000000</v>
      </c>
      <c r="Z11" s="27">
        <f t="shared" si="1"/>
        <v>420000000000</v>
      </c>
      <c r="AA11" s="32" t="e">
        <f>#REF!/AC11</f>
        <v>#REF!</v>
      </c>
      <c r="AB11" s="22">
        <f t="shared" si="2"/>
        <v>8.6420429597214294</v>
      </c>
      <c r="AC11" s="24">
        <v>3629658043083</v>
      </c>
    </row>
    <row r="12" spans="1:30" s="25" customFormat="1" ht="18.75">
      <c r="C12" s="33" t="s">
        <v>102</v>
      </c>
      <c r="D12" s="34"/>
      <c r="E12" s="34"/>
      <c r="F12" s="35">
        <v>9607840</v>
      </c>
      <c r="G12" s="29"/>
      <c r="H12" s="35">
        <v>400000000000</v>
      </c>
      <c r="I12" s="29"/>
      <c r="J12" s="35">
        <f>H12</f>
        <v>400000000000</v>
      </c>
      <c r="K12" s="28"/>
      <c r="L12" s="28">
        <v>0</v>
      </c>
      <c r="M12" s="28"/>
      <c r="N12" s="28">
        <v>0</v>
      </c>
      <c r="O12" s="28"/>
      <c r="P12" s="29">
        <v>0</v>
      </c>
      <c r="Q12" s="28"/>
      <c r="R12" s="28">
        <v>0</v>
      </c>
      <c r="S12" s="28"/>
      <c r="T12" s="27">
        <f>F12</f>
        <v>9607840</v>
      </c>
      <c r="U12" s="28"/>
      <c r="V12" s="22">
        <f>X12/T12</f>
        <v>41632.666655564622</v>
      </c>
      <c r="X12" s="27">
        <f>H12</f>
        <v>400000000000</v>
      </c>
      <c r="Y12" s="30"/>
      <c r="Z12" s="27">
        <f t="shared" si="1"/>
        <v>400000000000</v>
      </c>
      <c r="AA12" s="32"/>
      <c r="AB12" s="22">
        <f t="shared" si="2"/>
        <v>9.0741451077074995</v>
      </c>
      <c r="AC12" s="24">
        <v>3629658043083</v>
      </c>
    </row>
    <row r="13" spans="1:30" s="25" customFormat="1" ht="18.75">
      <c r="C13" s="26" t="s">
        <v>103</v>
      </c>
      <c r="F13" s="35">
        <v>4719514</v>
      </c>
      <c r="G13" s="28"/>
      <c r="H13" s="27">
        <v>135000000000</v>
      </c>
      <c r="I13" s="28"/>
      <c r="J13" s="27">
        <f t="shared" ref="J13:J14" si="3">H13</f>
        <v>135000000000</v>
      </c>
      <c r="K13" s="28"/>
      <c r="L13" s="28">
        <v>0</v>
      </c>
      <c r="M13" s="28"/>
      <c r="N13" s="28">
        <v>0</v>
      </c>
      <c r="O13" s="28"/>
      <c r="P13" s="29">
        <v>0</v>
      </c>
      <c r="Q13" s="28"/>
      <c r="R13" s="28">
        <v>0</v>
      </c>
      <c r="S13" s="28"/>
      <c r="T13" s="36">
        <f>F13</f>
        <v>4719514</v>
      </c>
      <c r="U13" s="28"/>
      <c r="V13" s="22">
        <f>X13/T13</f>
        <v>28604.640223548442</v>
      </c>
      <c r="X13" s="27">
        <f t="shared" si="0"/>
        <v>135000000000</v>
      </c>
      <c r="Y13" s="30">
        <f>H13</f>
        <v>135000000000</v>
      </c>
      <c r="Z13" s="27">
        <f t="shared" si="1"/>
        <v>135000000000</v>
      </c>
      <c r="AA13" s="32" t="e">
        <f>#REF!/AC13</f>
        <v>#REF!</v>
      </c>
      <c r="AB13" s="22">
        <f>AC13/Z13</f>
        <v>26.886355874688888</v>
      </c>
      <c r="AC13" s="24">
        <v>3629658043083</v>
      </c>
    </row>
    <row r="14" spans="1:30" s="25" customFormat="1" ht="18.75">
      <c r="C14" s="26" t="s">
        <v>104</v>
      </c>
      <c r="F14" s="35"/>
      <c r="G14" s="28"/>
      <c r="H14" s="27">
        <v>5450000000</v>
      </c>
      <c r="I14" s="28"/>
      <c r="J14" s="27">
        <f t="shared" si="3"/>
        <v>5450000000</v>
      </c>
      <c r="K14" s="28"/>
      <c r="L14" s="28"/>
      <c r="M14" s="28"/>
      <c r="N14" s="28"/>
      <c r="O14" s="28"/>
      <c r="P14" s="29"/>
      <c r="Q14" s="28"/>
      <c r="R14" s="28"/>
      <c r="S14" s="28"/>
      <c r="T14" s="36"/>
      <c r="U14" s="28"/>
      <c r="V14" s="22"/>
      <c r="X14" s="27">
        <f t="shared" si="0"/>
        <v>5450000000</v>
      </c>
      <c r="Y14" s="30"/>
      <c r="Z14" s="27">
        <f t="shared" si="1"/>
        <v>5450000000</v>
      </c>
      <c r="AA14" s="32"/>
      <c r="AB14" s="22">
        <v>0</v>
      </c>
      <c r="AC14" s="24">
        <v>3629658043083</v>
      </c>
      <c r="AD14" s="37">
        <f>AC14/Z14</f>
        <v>665.99230148311926</v>
      </c>
    </row>
    <row r="15" spans="1:30" s="25" customFormat="1" ht="18.75">
      <c r="C15" s="26" t="s">
        <v>114</v>
      </c>
      <c r="F15" s="35"/>
      <c r="G15" s="28"/>
      <c r="H15" s="27"/>
      <c r="I15" s="28"/>
      <c r="J15" s="27"/>
      <c r="K15" s="28"/>
      <c r="L15" s="27" t="s">
        <v>115</v>
      </c>
      <c r="M15" s="28"/>
      <c r="N15" s="27">
        <v>49500000000</v>
      </c>
      <c r="O15" s="28"/>
      <c r="P15" s="29"/>
      <c r="Q15" s="28"/>
      <c r="R15" s="28"/>
      <c r="S15" s="28"/>
      <c r="T15" s="36"/>
      <c r="U15" s="28"/>
      <c r="V15" s="22"/>
      <c r="X15" s="27">
        <f>N15</f>
        <v>49500000000</v>
      </c>
      <c r="Y15" s="30"/>
      <c r="Z15" s="27">
        <f t="shared" si="1"/>
        <v>49500000000</v>
      </c>
      <c r="AA15" s="32"/>
      <c r="AB15" s="22">
        <v>0</v>
      </c>
      <c r="AC15" s="24">
        <v>3629658043083</v>
      </c>
      <c r="AD15" s="37"/>
    </row>
    <row r="16" spans="1:30" ht="21.75" customHeight="1" thickBot="1">
      <c r="A16" s="63" t="s">
        <v>61</v>
      </c>
      <c r="B16" s="63"/>
      <c r="C16" s="63"/>
      <c r="D16" s="63"/>
      <c r="F16" s="15">
        <f>SUM(F9:F13)</f>
        <v>31140655</v>
      </c>
      <c r="G16" s="9">
        <f t="shared" ref="G16:AA16" si="4">SUM(G9:G13)</f>
        <v>0</v>
      </c>
      <c r="H16" s="15">
        <f>SUM(H9:H14)</f>
        <v>1560084980167</v>
      </c>
      <c r="I16" s="9">
        <f t="shared" si="4"/>
        <v>0</v>
      </c>
      <c r="J16" s="15">
        <f>SUM(J9:J14)</f>
        <v>1560084980167</v>
      </c>
      <c r="K16" s="9">
        <f t="shared" si="4"/>
        <v>0</v>
      </c>
      <c r="L16" s="15" t="str">
        <f>L15</f>
        <v>.</v>
      </c>
      <c r="M16" s="9">
        <f t="shared" si="4"/>
        <v>0</v>
      </c>
      <c r="N16" s="15">
        <f>N15</f>
        <v>49500000000</v>
      </c>
      <c r="O16" s="9">
        <f t="shared" si="4"/>
        <v>0</v>
      </c>
      <c r="P16" s="15">
        <f t="shared" si="4"/>
        <v>0</v>
      </c>
      <c r="Q16" s="9">
        <f t="shared" si="4"/>
        <v>0</v>
      </c>
      <c r="R16" s="15">
        <f t="shared" si="4"/>
        <v>0</v>
      </c>
      <c r="S16" s="9">
        <f t="shared" si="4"/>
        <v>0</v>
      </c>
      <c r="T16" s="15">
        <f>SUM(T9:T13)</f>
        <v>79678214</v>
      </c>
      <c r="U16" s="9">
        <f t="shared" si="4"/>
        <v>0</v>
      </c>
      <c r="V16" s="38">
        <f>SUM(V9:V13)</f>
        <v>409654.95176953025</v>
      </c>
      <c r="W16" s="9">
        <f t="shared" si="4"/>
        <v>0</v>
      </c>
      <c r="X16" s="15">
        <f>SUM(X9:X15)</f>
        <v>1609582627057</v>
      </c>
      <c r="Y16" s="9">
        <f t="shared" si="4"/>
        <v>955000000000</v>
      </c>
      <c r="Z16" s="15">
        <f>SUM(Z9:Z15)</f>
        <v>1609584980167</v>
      </c>
      <c r="AA16" s="9" t="e">
        <f t="shared" si="4"/>
        <v>#REF!</v>
      </c>
      <c r="AB16" s="38">
        <f>SUM(AB9:AB15)</f>
        <v>71.858162256808853</v>
      </c>
    </row>
    <row r="17" ht="13.5" thickTop="1"/>
  </sheetData>
  <mergeCells count="15"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  <mergeCell ref="A8:C8"/>
    <mergeCell ref="E8:F8"/>
    <mergeCell ref="E9:F9"/>
    <mergeCell ref="A16:D16"/>
    <mergeCell ref="F6:J6"/>
  </mergeCells>
  <pageMargins left="0.39" right="0.39" top="0.39" bottom="0.39" header="0" footer="0"/>
  <pageSetup scale="5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8"/>
  <sheetViews>
    <sheetView rightToLeft="1" view="pageBreakPreview" zoomScale="60" zoomScaleNormal="100" workbookViewId="0">
      <selection sqref="A1:AL1"/>
    </sheetView>
  </sheetViews>
  <sheetFormatPr defaultRowHeight="12.75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8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6.28515625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</row>
    <row r="2" spans="1:38" ht="21.75" customHeight="1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</row>
    <row r="3" spans="1:38" ht="21.75" customHeight="1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</row>
    <row r="4" spans="1:38" ht="14.45" customHeight="1"/>
    <row r="5" spans="1:38" ht="14.45" customHeight="1">
      <c r="A5" s="1" t="s">
        <v>20</v>
      </c>
      <c r="B5" s="65" t="s">
        <v>21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</row>
    <row r="6" spans="1:38" ht="14.45" customHeight="1">
      <c r="A6" s="66" t="s">
        <v>22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 t="s">
        <v>7</v>
      </c>
      <c r="Q6" s="66"/>
      <c r="R6" s="66"/>
      <c r="S6" s="66"/>
      <c r="T6" s="66"/>
      <c r="V6" s="66" t="s">
        <v>8</v>
      </c>
      <c r="W6" s="66"/>
      <c r="X6" s="66"/>
      <c r="Y6" s="66"/>
      <c r="Z6" s="66"/>
      <c r="AA6" s="66"/>
      <c r="AB6" s="66"/>
      <c r="AD6" s="66" t="s">
        <v>9</v>
      </c>
      <c r="AE6" s="66"/>
      <c r="AF6" s="66"/>
      <c r="AG6" s="66"/>
      <c r="AH6" s="66"/>
      <c r="AI6" s="66"/>
      <c r="AJ6" s="66"/>
      <c r="AK6" s="66"/>
      <c r="AL6" s="66"/>
    </row>
    <row r="7" spans="1:38" ht="14.4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70" t="s">
        <v>10</v>
      </c>
      <c r="W7" s="70"/>
      <c r="X7" s="70"/>
      <c r="Y7" s="3"/>
      <c r="Z7" s="70" t="s">
        <v>11</v>
      </c>
      <c r="AA7" s="70"/>
      <c r="AB7" s="70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>
      <c r="A8" s="66" t="s">
        <v>23</v>
      </c>
      <c r="B8" s="66"/>
      <c r="D8" s="2" t="s">
        <v>24</v>
      </c>
      <c r="F8" s="2" t="s">
        <v>25</v>
      </c>
      <c r="H8" s="2" t="s">
        <v>26</v>
      </c>
      <c r="J8" s="2" t="s">
        <v>27</v>
      </c>
      <c r="L8" s="2" t="s">
        <v>28</v>
      </c>
      <c r="N8" s="2" t="s">
        <v>19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s="39" customFormat="1" ht="18">
      <c r="A9" s="71" t="s">
        <v>105</v>
      </c>
      <c r="B9" s="71"/>
      <c r="D9" s="40" t="s">
        <v>106</v>
      </c>
      <c r="E9" s="40"/>
      <c r="F9" s="40" t="s">
        <v>107</v>
      </c>
      <c r="G9" s="40"/>
      <c r="H9" s="40" t="s">
        <v>108</v>
      </c>
      <c r="I9" s="40"/>
      <c r="J9" s="40" t="s">
        <v>109</v>
      </c>
      <c r="K9" s="40"/>
      <c r="L9" s="41">
        <v>0.48</v>
      </c>
      <c r="M9" s="40"/>
      <c r="N9" s="40" t="s">
        <v>110</v>
      </c>
      <c r="O9" s="40"/>
      <c r="P9" s="42">
        <v>5450000</v>
      </c>
      <c r="Q9" s="40"/>
      <c r="R9" s="43"/>
      <c r="S9" s="40"/>
      <c r="T9" s="40" t="s">
        <v>110</v>
      </c>
      <c r="U9" s="40"/>
      <c r="V9" s="42"/>
      <c r="W9" s="42">
        <v>5450000000</v>
      </c>
      <c r="X9" s="44"/>
      <c r="Y9" s="42"/>
      <c r="Z9" s="42"/>
      <c r="AA9" s="44"/>
      <c r="AB9" s="42">
        <v>5450000</v>
      </c>
      <c r="AC9" s="40"/>
      <c r="AD9" s="43">
        <v>1000</v>
      </c>
      <c r="AE9" s="40"/>
      <c r="AF9" s="42">
        <v>5450000000</v>
      </c>
      <c r="AG9" s="40"/>
      <c r="AH9" s="45">
        <f>AF9</f>
        <v>5450000000</v>
      </c>
      <c r="AI9" s="40"/>
      <c r="AJ9" s="45">
        <f>AH9/[1]سهام!Z15</f>
        <v>3.493399442520498E-3</v>
      </c>
    </row>
    <row r="10" spans="1:38" s="39" customFormat="1" ht="18.75" thickBot="1">
      <c r="A10" s="73" t="s">
        <v>111</v>
      </c>
      <c r="B10" s="73"/>
      <c r="D10" s="40" t="s">
        <v>106</v>
      </c>
      <c r="E10" s="40"/>
      <c r="F10" s="40" t="s">
        <v>107</v>
      </c>
      <c r="G10" s="40"/>
      <c r="H10" s="40" t="s">
        <v>112</v>
      </c>
      <c r="I10" s="40"/>
      <c r="J10" s="40" t="s">
        <v>113</v>
      </c>
      <c r="K10" s="40"/>
      <c r="L10" s="41">
        <v>0.47</v>
      </c>
      <c r="M10" s="40"/>
      <c r="N10" s="40" t="s">
        <v>110</v>
      </c>
      <c r="O10" s="40"/>
      <c r="P10" s="42">
        <v>49500000</v>
      </c>
      <c r="Q10" s="40"/>
      <c r="R10" s="43"/>
      <c r="S10" s="40"/>
      <c r="T10" s="40"/>
      <c r="U10" s="40"/>
      <c r="V10" s="42"/>
      <c r="W10" s="42"/>
      <c r="X10" s="44"/>
      <c r="Y10" s="42"/>
      <c r="Z10" s="42"/>
      <c r="AA10" s="44"/>
      <c r="AB10" s="42">
        <f>P10</f>
        <v>49500000</v>
      </c>
      <c r="AC10" s="40"/>
      <c r="AD10" s="43">
        <v>1000</v>
      </c>
      <c r="AE10" s="40"/>
      <c r="AF10" s="42">
        <v>49500000000</v>
      </c>
      <c r="AG10" s="40"/>
      <c r="AH10" s="45">
        <f>AF10</f>
        <v>49500000000</v>
      </c>
      <c r="AI10" s="40"/>
      <c r="AJ10" s="45"/>
    </row>
    <row r="11" spans="1:38" s="39" customFormat="1" ht="18.75" thickBot="1">
      <c r="A11" s="72" t="s">
        <v>61</v>
      </c>
      <c r="B11" s="72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6">
        <f>P9+P10</f>
        <v>54950000</v>
      </c>
      <c r="Q11" s="40"/>
      <c r="R11" s="47" t="s">
        <v>110</v>
      </c>
      <c r="S11" s="40"/>
      <c r="T11" s="48" t="s">
        <v>110</v>
      </c>
      <c r="U11" s="40"/>
      <c r="V11" s="46">
        <f t="shared" ref="V11:AC11" si="0">V9</f>
        <v>0</v>
      </c>
      <c r="W11" s="55">
        <f t="shared" si="0"/>
        <v>5450000000</v>
      </c>
      <c r="X11" s="46">
        <f t="shared" si="0"/>
        <v>0</v>
      </c>
      <c r="Y11" s="55">
        <f t="shared" si="0"/>
        <v>0</v>
      </c>
      <c r="Z11" s="46">
        <f t="shared" si="0"/>
        <v>0</v>
      </c>
      <c r="AA11" s="55">
        <f t="shared" si="0"/>
        <v>0</v>
      </c>
      <c r="AB11" s="46">
        <f>AB9+AB10</f>
        <v>54950000</v>
      </c>
      <c r="AC11" s="55">
        <f t="shared" si="0"/>
        <v>0</v>
      </c>
      <c r="AD11" s="46">
        <v>1000</v>
      </c>
      <c r="AE11" s="55">
        <f t="shared" ref="AE11:AJ11" si="1">AE9</f>
        <v>0</v>
      </c>
      <c r="AF11" s="46">
        <f>AF9+AF10</f>
        <v>54950000000</v>
      </c>
      <c r="AG11" s="55">
        <f t="shared" si="1"/>
        <v>0</v>
      </c>
      <c r="AH11" s="46">
        <f>AH9+AH10</f>
        <v>54950000000</v>
      </c>
      <c r="AI11" s="55">
        <f t="shared" si="1"/>
        <v>0</v>
      </c>
      <c r="AJ11" s="46">
        <f t="shared" si="1"/>
        <v>3.493399442520498E-3</v>
      </c>
    </row>
    <row r="12" spans="1:38" ht="13.5" thickTop="1"/>
    <row r="17" spans="16:16" ht="18">
      <c r="P17" s="42"/>
    </row>
    <row r="18" spans="16:16" ht="18">
      <c r="P18" s="42"/>
    </row>
  </sheetData>
  <mergeCells count="14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1:B11"/>
    <mergeCell ref="A10:B10"/>
  </mergeCells>
  <phoneticPr fontId="17" type="noConversion"/>
  <pageMargins left="0.39" right="0.39" top="0.39" bottom="0.39" header="0" footer="0"/>
  <pageSetup scale="4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9"/>
  <sheetViews>
    <sheetView rightToLeft="1" view="pageBreakPreview" zoomScale="60" zoomScaleNormal="100" workbookViewId="0">
      <selection sqref="A1:L1"/>
    </sheetView>
  </sheetViews>
  <sheetFormatPr defaultRowHeight="12.75"/>
  <cols>
    <col min="1" max="1" width="5.140625" customWidth="1"/>
    <col min="2" max="2" width="35" customWidth="1"/>
    <col min="3" max="3" width="1.28515625" customWidth="1"/>
    <col min="4" max="4" width="23.5703125" customWidth="1"/>
    <col min="5" max="5" width="1.28515625" customWidth="1"/>
    <col min="6" max="6" width="20.140625" customWidth="1"/>
    <col min="7" max="7" width="1.28515625" customWidth="1"/>
    <col min="8" max="8" width="18.42578125" customWidth="1"/>
    <col min="9" max="9" width="1.28515625" customWidth="1"/>
    <col min="10" max="10" width="21.710937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21.75" customHeight="1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1.75" customHeight="1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14.45" customHeight="1"/>
    <row r="5" spans="1:12" ht="14.45" customHeight="1">
      <c r="A5" s="1" t="s">
        <v>29</v>
      </c>
      <c r="B5" s="65" t="s">
        <v>30</v>
      </c>
      <c r="C5" s="65"/>
      <c r="D5" s="65"/>
      <c r="E5" s="65"/>
      <c r="F5" s="65"/>
      <c r="G5" s="65"/>
      <c r="H5" s="65"/>
      <c r="I5" s="65"/>
      <c r="J5" s="65"/>
      <c r="K5" s="65"/>
      <c r="L5" s="65"/>
    </row>
    <row r="6" spans="1:12" ht="14.45" customHeight="1">
      <c r="D6" s="2" t="s">
        <v>7</v>
      </c>
      <c r="F6" s="66" t="s">
        <v>8</v>
      </c>
      <c r="G6" s="66"/>
      <c r="H6" s="66"/>
      <c r="J6" s="2" t="s">
        <v>9</v>
      </c>
    </row>
    <row r="7" spans="1:12" ht="14.45" customHeight="1">
      <c r="D7" s="3"/>
      <c r="F7" s="3"/>
      <c r="G7" s="3"/>
      <c r="H7" s="3"/>
      <c r="J7" s="3"/>
    </row>
    <row r="8" spans="1:12" ht="14.45" customHeight="1">
      <c r="A8" s="66" t="s">
        <v>31</v>
      </c>
      <c r="B8" s="66"/>
      <c r="D8" s="2" t="s">
        <v>32</v>
      </c>
      <c r="F8" s="2" t="s">
        <v>33</v>
      </c>
      <c r="H8" s="2" t="s">
        <v>34</v>
      </c>
      <c r="J8" s="2" t="s">
        <v>32</v>
      </c>
      <c r="L8" s="2" t="s">
        <v>18</v>
      </c>
    </row>
    <row r="9" spans="1:12" ht="21.75" customHeight="1">
      <c r="A9" s="60" t="s">
        <v>35</v>
      </c>
      <c r="B9" s="60"/>
      <c r="D9" s="6">
        <v>8454639014</v>
      </c>
      <c r="F9" s="6">
        <v>4244486454</v>
      </c>
      <c r="H9" s="6">
        <v>12690540000</v>
      </c>
      <c r="J9" s="6">
        <v>8585468</v>
      </c>
      <c r="L9" s="7" t="s">
        <v>36</v>
      </c>
    </row>
    <row r="10" spans="1:12" ht="21.75" customHeight="1">
      <c r="A10" s="61" t="s">
        <v>37</v>
      </c>
      <c r="B10" s="61"/>
      <c r="D10" s="9">
        <v>10734164487</v>
      </c>
      <c r="F10" s="9">
        <v>92693015059</v>
      </c>
      <c r="H10" s="9">
        <v>100001000000</v>
      </c>
      <c r="J10" s="9">
        <v>3426179546</v>
      </c>
      <c r="L10" s="10" t="s">
        <v>38</v>
      </c>
    </row>
    <row r="11" spans="1:12" ht="21.75" customHeight="1">
      <c r="A11" s="61" t="s">
        <v>39</v>
      </c>
      <c r="B11" s="61"/>
      <c r="D11" s="9">
        <v>49625454646</v>
      </c>
      <c r="F11" s="9">
        <v>40492192543</v>
      </c>
      <c r="H11" s="9">
        <v>90002298000</v>
      </c>
      <c r="J11" s="9">
        <v>115349189</v>
      </c>
      <c r="L11" s="10" t="s">
        <v>36</v>
      </c>
    </row>
    <row r="12" spans="1:12" ht="21.75" customHeight="1">
      <c r="A12" s="61" t="s">
        <v>40</v>
      </c>
      <c r="B12" s="61"/>
      <c r="D12" s="9">
        <v>174840000000</v>
      </c>
      <c r="F12" s="9">
        <v>4640445204</v>
      </c>
      <c r="H12" s="9">
        <v>4640445204</v>
      </c>
      <c r="J12" s="9">
        <v>174840000000</v>
      </c>
      <c r="L12" s="10" t="s">
        <v>41</v>
      </c>
    </row>
    <row r="13" spans="1:12" ht="21.75" customHeight="1">
      <c r="A13" s="61" t="s">
        <v>40</v>
      </c>
      <c r="B13" s="61"/>
      <c r="D13" s="9">
        <v>340034568902</v>
      </c>
      <c r="F13" s="9">
        <v>8978852738</v>
      </c>
      <c r="H13" s="9">
        <v>8978852738</v>
      </c>
      <c r="J13" s="9">
        <v>340034568902</v>
      </c>
      <c r="L13" s="10" t="s">
        <v>42</v>
      </c>
    </row>
    <row r="14" spans="1:12" ht="21.75" customHeight="1">
      <c r="A14" s="61" t="s">
        <v>40</v>
      </c>
      <c r="B14" s="61"/>
      <c r="D14" s="9">
        <v>61079431098</v>
      </c>
      <c r="F14" s="9">
        <v>1734568902</v>
      </c>
      <c r="H14" s="9">
        <v>1734568902</v>
      </c>
      <c r="J14" s="9">
        <v>61079431098</v>
      </c>
      <c r="L14" s="10" t="s">
        <v>43</v>
      </c>
    </row>
    <row r="15" spans="1:12" ht="21.75" customHeight="1">
      <c r="A15" s="61" t="s">
        <v>44</v>
      </c>
      <c r="B15" s="61"/>
      <c r="D15" s="9">
        <v>165880000000</v>
      </c>
      <c r="F15" s="9">
        <v>4226531506</v>
      </c>
      <c r="H15" s="9">
        <v>4226531506</v>
      </c>
      <c r="J15" s="9">
        <v>165880000000</v>
      </c>
      <c r="L15" s="10" t="s">
        <v>45</v>
      </c>
    </row>
    <row r="16" spans="1:12" ht="21.75" customHeight="1">
      <c r="A16" s="61" t="s">
        <v>40</v>
      </c>
      <c r="B16" s="61"/>
      <c r="D16" s="9">
        <v>179640000000</v>
      </c>
      <c r="F16" s="9">
        <v>4638157150</v>
      </c>
      <c r="H16" s="9">
        <v>4638157150</v>
      </c>
      <c r="J16" s="9">
        <v>179640000000</v>
      </c>
      <c r="L16" s="10" t="s">
        <v>46</v>
      </c>
    </row>
    <row r="17" spans="1:12" ht="21.75" customHeight="1">
      <c r="A17" s="61" t="s">
        <v>40</v>
      </c>
      <c r="B17" s="61"/>
      <c r="D17" s="9">
        <v>185250000000</v>
      </c>
      <c r="F17" s="9">
        <v>4220522601</v>
      </c>
      <c r="H17" s="9">
        <v>4220522601</v>
      </c>
      <c r="J17" s="9">
        <v>185250000000</v>
      </c>
      <c r="L17" s="10" t="s">
        <v>47</v>
      </c>
    </row>
    <row r="18" spans="1:12" ht="21.75" customHeight="1">
      <c r="A18" s="61" t="s">
        <v>40</v>
      </c>
      <c r="B18" s="61"/>
      <c r="D18" s="9">
        <v>100150000000</v>
      </c>
      <c r="F18" s="9">
        <v>3172510273</v>
      </c>
      <c r="H18" s="9">
        <v>3172510273</v>
      </c>
      <c r="J18" s="9">
        <v>100150000000</v>
      </c>
      <c r="L18" s="10" t="s">
        <v>48</v>
      </c>
    </row>
    <row r="19" spans="1:12" ht="21.75" customHeight="1">
      <c r="A19" s="61" t="s">
        <v>49</v>
      </c>
      <c r="B19" s="61"/>
      <c r="D19" s="9">
        <v>1377141</v>
      </c>
      <c r="F19" s="9">
        <v>5824</v>
      </c>
      <c r="H19" s="9">
        <v>0</v>
      </c>
      <c r="J19" s="9">
        <v>1382965</v>
      </c>
      <c r="L19" s="10" t="s">
        <v>36</v>
      </c>
    </row>
    <row r="20" spans="1:12" ht="21.75" customHeight="1">
      <c r="A20" s="61" t="s">
        <v>50</v>
      </c>
      <c r="B20" s="61"/>
      <c r="D20" s="9">
        <v>42308068107</v>
      </c>
      <c r="F20" s="9">
        <v>3747708904</v>
      </c>
      <c r="H20" s="9">
        <v>40001622000</v>
      </c>
      <c r="J20" s="9">
        <v>6054155011</v>
      </c>
      <c r="L20" s="10" t="s">
        <v>51</v>
      </c>
    </row>
    <row r="21" spans="1:12" ht="21.75" customHeight="1">
      <c r="A21" s="61" t="s">
        <v>52</v>
      </c>
      <c r="B21" s="61"/>
      <c r="D21" s="9">
        <v>215250000000</v>
      </c>
      <c r="F21" s="9">
        <v>4868178904</v>
      </c>
      <c r="H21" s="9">
        <v>4868178904</v>
      </c>
      <c r="J21" s="9">
        <v>215250000000</v>
      </c>
      <c r="L21" s="10" t="s">
        <v>53</v>
      </c>
    </row>
    <row r="22" spans="1:12" ht="21.75" customHeight="1">
      <c r="A22" s="61" t="s">
        <v>40</v>
      </c>
      <c r="B22" s="61"/>
      <c r="D22" s="9">
        <v>74000000000</v>
      </c>
      <c r="F22" s="9">
        <v>1880912258</v>
      </c>
      <c r="H22" s="9">
        <v>1880912258</v>
      </c>
      <c r="J22" s="9">
        <v>74000000000</v>
      </c>
      <c r="L22" s="10" t="s">
        <v>54</v>
      </c>
    </row>
    <row r="23" spans="1:12" ht="21.75" customHeight="1">
      <c r="A23" s="61" t="s">
        <v>40</v>
      </c>
      <c r="B23" s="61"/>
      <c r="D23" s="9">
        <v>86000000000</v>
      </c>
      <c r="F23" s="9">
        <v>2337315067</v>
      </c>
      <c r="H23" s="9">
        <v>2337315067</v>
      </c>
      <c r="J23" s="9">
        <v>86000000000</v>
      </c>
      <c r="L23" s="10" t="s">
        <v>55</v>
      </c>
    </row>
    <row r="24" spans="1:12" ht="21.75" customHeight="1">
      <c r="A24" s="61" t="s">
        <v>40</v>
      </c>
      <c r="B24" s="61"/>
      <c r="D24" s="9">
        <v>56000000000</v>
      </c>
      <c r="F24" s="9">
        <v>1521972602</v>
      </c>
      <c r="H24" s="9">
        <v>1521972602</v>
      </c>
      <c r="J24" s="9">
        <v>56000000000</v>
      </c>
      <c r="L24" s="10" t="s">
        <v>56</v>
      </c>
    </row>
    <row r="25" spans="1:12" ht="21.75" customHeight="1">
      <c r="A25" s="61" t="s">
        <v>40</v>
      </c>
      <c r="B25" s="61"/>
      <c r="D25" s="9">
        <v>66000000000</v>
      </c>
      <c r="F25" s="9">
        <v>1793753423</v>
      </c>
      <c r="H25" s="9">
        <v>1793753423</v>
      </c>
      <c r="J25" s="9">
        <v>66000000000</v>
      </c>
      <c r="L25" s="10" t="s">
        <v>57</v>
      </c>
    </row>
    <row r="26" spans="1:12" ht="21.75" customHeight="1">
      <c r="A26" s="61" t="s">
        <v>40</v>
      </c>
      <c r="B26" s="61"/>
      <c r="D26" s="9">
        <v>68800000000</v>
      </c>
      <c r="F26" s="9">
        <v>1899068491</v>
      </c>
      <c r="H26" s="9">
        <v>1899068491</v>
      </c>
      <c r="J26" s="9">
        <v>68800000000</v>
      </c>
      <c r="L26" s="10" t="s">
        <v>58</v>
      </c>
    </row>
    <row r="27" spans="1:12" ht="21.75" customHeight="1">
      <c r="A27" s="61" t="s">
        <v>40</v>
      </c>
      <c r="B27" s="61"/>
      <c r="D27" s="9">
        <v>74400000000</v>
      </c>
      <c r="F27" s="9">
        <v>2053643834</v>
      </c>
      <c r="H27" s="9">
        <v>2053643834</v>
      </c>
      <c r="J27" s="9">
        <v>74400000000</v>
      </c>
      <c r="L27" s="10" t="s">
        <v>59</v>
      </c>
    </row>
    <row r="28" spans="1:12" ht="21.75" customHeight="1">
      <c r="A28" s="62" t="s">
        <v>40</v>
      </c>
      <c r="B28" s="62"/>
      <c r="D28" s="12">
        <v>0</v>
      </c>
      <c r="F28" s="12">
        <v>50000000000</v>
      </c>
      <c r="H28" s="12">
        <v>0</v>
      </c>
      <c r="J28" s="12">
        <v>50000000000</v>
      </c>
      <c r="L28" s="13" t="s">
        <v>60</v>
      </c>
    </row>
    <row r="29" spans="1:12" ht="21.75" customHeight="1">
      <c r="A29" s="63" t="s">
        <v>61</v>
      </c>
      <c r="B29" s="63"/>
      <c r="D29" s="15">
        <v>1958447703395</v>
      </c>
      <c r="F29" s="15">
        <v>239143841737</v>
      </c>
      <c r="H29" s="15">
        <v>290661892953</v>
      </c>
      <c r="J29" s="15">
        <v>1906929652179</v>
      </c>
      <c r="L29" s="16">
        <v>0</v>
      </c>
    </row>
  </sheetData>
  <mergeCells count="27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8:B28"/>
    <mergeCell ref="A29:B29"/>
    <mergeCell ref="A23:B23"/>
    <mergeCell ref="A24:B24"/>
    <mergeCell ref="A25:B25"/>
    <mergeCell ref="A26:B26"/>
    <mergeCell ref="A27:B27"/>
  </mergeCells>
  <pageMargins left="0.39" right="0.39" top="0.39" bottom="0.39" header="0" footer="0"/>
  <pageSetup scale="8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60" zoomScaleNormal="100" workbookViewId="0">
      <selection sqref="A1:J1"/>
    </sheetView>
  </sheetViews>
  <sheetFormatPr defaultRowHeight="12.75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21.75" customHeight="1">
      <c r="A2" s="64" t="s">
        <v>62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21.75" customHeight="1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</row>
    <row r="4" spans="1:10" ht="14.45" customHeight="1"/>
    <row r="5" spans="1:10" ht="29.1" customHeight="1">
      <c r="A5" s="1" t="s">
        <v>63</v>
      </c>
      <c r="B5" s="65" t="s">
        <v>64</v>
      </c>
      <c r="C5" s="65"/>
      <c r="D5" s="65"/>
      <c r="E5" s="65"/>
      <c r="F5" s="65"/>
      <c r="G5" s="65"/>
      <c r="H5" s="65"/>
      <c r="I5" s="65"/>
      <c r="J5" s="65"/>
    </row>
    <row r="6" spans="1:10" ht="14.45" customHeight="1"/>
    <row r="7" spans="1:10" ht="14.45" customHeight="1">
      <c r="A7" s="66" t="s">
        <v>65</v>
      </c>
      <c r="B7" s="66"/>
      <c r="D7" s="2" t="s">
        <v>66</v>
      </c>
      <c r="F7" s="2" t="s">
        <v>32</v>
      </c>
      <c r="H7" s="2" t="s">
        <v>67</v>
      </c>
      <c r="J7" s="2" t="s">
        <v>68</v>
      </c>
    </row>
    <row r="8" spans="1:10" ht="21.75" customHeight="1">
      <c r="A8" s="60" t="s">
        <v>69</v>
      </c>
      <c r="B8" s="60"/>
      <c r="D8" s="5" t="s">
        <v>70</v>
      </c>
      <c r="F8" s="6">
        <v>0</v>
      </c>
      <c r="H8" s="7">
        <v>0</v>
      </c>
      <c r="J8" s="7">
        <v>0</v>
      </c>
    </row>
    <row r="9" spans="1:10" ht="21.75" customHeight="1">
      <c r="A9" s="61" t="s">
        <v>71</v>
      </c>
      <c r="B9" s="61"/>
      <c r="D9" s="8" t="s">
        <v>72</v>
      </c>
      <c r="F9" s="9">
        <v>0</v>
      </c>
      <c r="H9" s="10">
        <v>0</v>
      </c>
      <c r="J9" s="10">
        <v>0</v>
      </c>
    </row>
    <row r="10" spans="1:10" ht="21.75" customHeight="1">
      <c r="A10" s="61" t="s">
        <v>73</v>
      </c>
      <c r="B10" s="61"/>
      <c r="D10" s="8" t="s">
        <v>74</v>
      </c>
      <c r="F10" s="9">
        <v>0</v>
      </c>
      <c r="H10" s="10">
        <v>0</v>
      </c>
      <c r="J10" s="10">
        <v>0</v>
      </c>
    </row>
    <row r="11" spans="1:10" ht="21.75" customHeight="1">
      <c r="A11" s="61" t="s">
        <v>75</v>
      </c>
      <c r="B11" s="61"/>
      <c r="D11" s="8" t="s">
        <v>76</v>
      </c>
      <c r="F11" s="9">
        <v>47867143006</v>
      </c>
      <c r="H11" s="10">
        <v>98.26</v>
      </c>
      <c r="J11" s="10">
        <v>1.32</v>
      </c>
    </row>
    <row r="12" spans="1:10" ht="21.75" customHeight="1">
      <c r="A12" s="62" t="s">
        <v>77</v>
      </c>
      <c r="B12" s="62"/>
      <c r="D12" s="11" t="s">
        <v>78</v>
      </c>
      <c r="F12" s="12">
        <v>2426397040</v>
      </c>
      <c r="H12" s="13">
        <v>4.9800000000000004</v>
      </c>
      <c r="J12" s="13">
        <v>7.0000000000000007E-2</v>
      </c>
    </row>
    <row r="13" spans="1:10" ht="21.75" customHeight="1">
      <c r="A13" s="63" t="s">
        <v>61</v>
      </c>
      <c r="B13" s="63"/>
      <c r="D13" s="15"/>
      <c r="F13" s="15">
        <v>50293540046</v>
      </c>
      <c r="H13" s="16">
        <v>103.24</v>
      </c>
      <c r="J13" s="16">
        <v>1.39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2"/>
  <sheetViews>
    <sheetView rightToLeft="1" view="pageBreakPreview" topLeftCell="A2" zoomScale="60" zoomScaleNormal="100" workbookViewId="0">
      <selection activeCell="A2" sqref="A2:R2"/>
    </sheetView>
  </sheetViews>
  <sheetFormatPr defaultRowHeight="12.75"/>
  <cols>
    <col min="1" max="1" width="5.140625" customWidth="1"/>
    <col min="2" max="2" width="18.140625" customWidth="1"/>
    <col min="3" max="3" width="1.28515625" customWidth="1"/>
    <col min="4" max="4" width="15.5703125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7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18" ht="21.75" customHeight="1">
      <c r="A2" s="64" t="s">
        <v>62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18" ht="21.75" customHeight="1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18" ht="14.45" customHeight="1"/>
    <row r="5" spans="1:18" ht="14.45" customHeight="1">
      <c r="A5" s="1" t="s">
        <v>83</v>
      </c>
      <c r="B5" s="65" t="s">
        <v>84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</row>
    <row r="6" spans="1:18" ht="14.45" customHeight="1">
      <c r="D6" s="66" t="s">
        <v>79</v>
      </c>
      <c r="E6" s="66"/>
      <c r="F6" s="66"/>
      <c r="G6" s="66"/>
      <c r="H6" s="66"/>
      <c r="I6" s="66"/>
      <c r="J6" s="66"/>
      <c r="L6" s="66" t="s">
        <v>80</v>
      </c>
      <c r="M6" s="66"/>
      <c r="N6" s="66"/>
      <c r="O6" s="66"/>
      <c r="P6" s="66"/>
      <c r="Q6" s="66"/>
      <c r="R6" s="66"/>
    </row>
    <row r="7" spans="1:18" ht="14.45" customHeight="1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>
      <c r="A8" s="66" t="s">
        <v>85</v>
      </c>
      <c r="B8" s="66"/>
      <c r="D8" s="2" t="s">
        <v>86</v>
      </c>
      <c r="F8" s="2" t="s">
        <v>81</v>
      </c>
      <c r="H8" s="2" t="s">
        <v>82</v>
      </c>
      <c r="J8" s="2" t="s">
        <v>61</v>
      </c>
      <c r="L8" s="2" t="s">
        <v>86</v>
      </c>
      <c r="N8" s="2" t="s">
        <v>81</v>
      </c>
      <c r="P8" s="2" t="s">
        <v>82</v>
      </c>
      <c r="R8" s="2" t="s">
        <v>61</v>
      </c>
    </row>
    <row r="9" spans="1:18" ht="31.5">
      <c r="B9" s="49" t="s">
        <v>105</v>
      </c>
      <c r="C9" s="50"/>
      <c r="D9" s="57">
        <v>473030118</v>
      </c>
      <c r="E9" s="51"/>
      <c r="F9" s="51">
        <v>0</v>
      </c>
      <c r="G9" s="50"/>
      <c r="H9" s="51">
        <v>0</v>
      </c>
      <c r="I9" s="50"/>
      <c r="J9" s="52">
        <f>D9</f>
        <v>473030118</v>
      </c>
      <c r="K9" s="50"/>
      <c r="L9" s="52">
        <f>J9</f>
        <v>473030118</v>
      </c>
      <c r="M9" s="51"/>
      <c r="N9" s="51">
        <v>0</v>
      </c>
      <c r="O9" s="50"/>
      <c r="P9" s="51">
        <v>0</v>
      </c>
      <c r="Q9" s="50"/>
      <c r="R9" s="52">
        <f>J9</f>
        <v>473030118</v>
      </c>
    </row>
    <row r="10" spans="1:18" ht="32.25" thickBot="1">
      <c r="B10" s="49" t="s">
        <v>111</v>
      </c>
      <c r="C10" s="50"/>
      <c r="D10" s="56">
        <v>637397260</v>
      </c>
      <c r="E10" s="51"/>
      <c r="F10" s="51"/>
      <c r="G10" s="50"/>
      <c r="H10" s="51"/>
      <c r="I10" s="50"/>
      <c r="J10" s="52">
        <f>D10</f>
        <v>637397260</v>
      </c>
      <c r="K10" s="50"/>
      <c r="L10" s="52">
        <f>J10</f>
        <v>637397260</v>
      </c>
      <c r="M10" s="51"/>
      <c r="N10" s="51"/>
      <c r="O10" s="50"/>
      <c r="P10" s="51"/>
      <c r="Q10" s="50"/>
      <c r="R10" s="52">
        <f>L10</f>
        <v>637397260</v>
      </c>
    </row>
    <row r="11" spans="1:18" ht="19.5" thickBot="1">
      <c r="B11" s="53" t="s">
        <v>61</v>
      </c>
      <c r="C11" s="50"/>
      <c r="D11" s="58">
        <f>D9+D10</f>
        <v>1110427378</v>
      </c>
      <c r="E11" s="59">
        <f t="shared" ref="E11:Q11" si="0">E9</f>
        <v>0</v>
      </c>
      <c r="F11" s="54">
        <f t="shared" si="0"/>
        <v>0</v>
      </c>
      <c r="G11" s="59">
        <f t="shared" si="0"/>
        <v>0</v>
      </c>
      <c r="H11" s="54">
        <f t="shared" si="0"/>
        <v>0</v>
      </c>
      <c r="I11" s="59">
        <f t="shared" si="0"/>
        <v>0</v>
      </c>
      <c r="J11" s="54">
        <f>J9+J10</f>
        <v>1110427378</v>
      </c>
      <c r="K11" s="59">
        <f t="shared" si="0"/>
        <v>0</v>
      </c>
      <c r="L11" s="54">
        <f>L9+L10</f>
        <v>1110427378</v>
      </c>
      <c r="M11" s="59">
        <f t="shared" si="0"/>
        <v>0</v>
      </c>
      <c r="N11" s="54">
        <f t="shared" si="0"/>
        <v>0</v>
      </c>
      <c r="O11" s="59">
        <f t="shared" si="0"/>
        <v>0</v>
      </c>
      <c r="P11" s="54">
        <f t="shared" si="0"/>
        <v>0</v>
      </c>
      <c r="Q11" s="59">
        <f t="shared" si="0"/>
        <v>0</v>
      </c>
      <c r="R11" s="54">
        <f>R9+R10</f>
        <v>1110427378</v>
      </c>
    </row>
    <row r="12" spans="1:18" ht="13.5" thickTop="1"/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scale="8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28"/>
  <sheetViews>
    <sheetView rightToLeft="1" view="pageBreakPreview" zoomScale="60" zoomScaleNormal="100" workbookViewId="0">
      <selection sqref="A1:G1"/>
    </sheetView>
  </sheetViews>
  <sheetFormatPr defaultRowHeight="12.75"/>
  <cols>
    <col min="1" max="1" width="5.140625" customWidth="1"/>
    <col min="2" max="2" width="45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1.28515625" customWidth="1"/>
    <col min="8" max="8" width="0.28515625" customWidth="1"/>
  </cols>
  <sheetData>
    <row r="1" spans="1:7" ht="29.1" customHeight="1">
      <c r="A1" s="64" t="s">
        <v>0</v>
      </c>
      <c r="B1" s="64"/>
      <c r="C1" s="64"/>
      <c r="D1" s="64"/>
      <c r="E1" s="64"/>
      <c r="F1" s="64"/>
      <c r="G1" s="64"/>
    </row>
    <row r="2" spans="1:7" ht="21.75" customHeight="1">
      <c r="A2" s="64" t="s">
        <v>62</v>
      </c>
      <c r="B2" s="64"/>
      <c r="C2" s="64"/>
      <c r="D2" s="64"/>
      <c r="E2" s="64"/>
      <c r="F2" s="64"/>
      <c r="G2" s="64"/>
    </row>
    <row r="3" spans="1:7" ht="21.75" customHeight="1">
      <c r="A3" s="64" t="s">
        <v>2</v>
      </c>
      <c r="B3" s="64"/>
      <c r="C3" s="64"/>
      <c r="D3" s="64"/>
      <c r="E3" s="64"/>
      <c r="F3" s="64"/>
      <c r="G3" s="64"/>
    </row>
    <row r="4" spans="1:7" ht="14.45" customHeight="1"/>
    <row r="5" spans="1:7" ht="14.45" customHeight="1">
      <c r="A5" s="1" t="s">
        <v>87</v>
      </c>
      <c r="B5" s="65" t="s">
        <v>88</v>
      </c>
      <c r="C5" s="65"/>
      <c r="D5" s="65"/>
      <c r="E5" s="65"/>
      <c r="F5" s="65"/>
      <c r="G5" s="65"/>
    </row>
    <row r="6" spans="1:7" ht="14.45" customHeight="1">
      <c r="D6" s="66" t="s">
        <v>79</v>
      </c>
      <c r="E6" s="66"/>
      <c r="F6" s="66" t="s">
        <v>80</v>
      </c>
      <c r="G6" s="66"/>
    </row>
    <row r="7" spans="1:7" ht="36.4" customHeight="1">
      <c r="A7" s="66" t="s">
        <v>89</v>
      </c>
      <c r="B7" s="66"/>
      <c r="D7" s="17" t="s">
        <v>90</v>
      </c>
      <c r="E7" s="3"/>
      <c r="F7" s="17" t="s">
        <v>90</v>
      </c>
      <c r="G7" s="3"/>
    </row>
    <row r="8" spans="1:7" ht="21.75" customHeight="1">
      <c r="A8" s="60" t="s">
        <v>35</v>
      </c>
      <c r="B8" s="60"/>
      <c r="D8" s="6">
        <v>17954948</v>
      </c>
      <c r="F8" s="6">
        <v>71386964</v>
      </c>
    </row>
    <row r="9" spans="1:7" ht="21.75" customHeight="1">
      <c r="A9" s="61" t="s">
        <v>37</v>
      </c>
      <c r="B9" s="61"/>
      <c r="D9" s="9">
        <v>3015059</v>
      </c>
      <c r="F9" s="9">
        <v>88818277</v>
      </c>
    </row>
    <row r="10" spans="1:7" ht="21.75" customHeight="1">
      <c r="A10" s="61" t="s">
        <v>39</v>
      </c>
      <c r="B10" s="61"/>
      <c r="D10" s="9">
        <v>0</v>
      </c>
      <c r="F10" s="9">
        <v>45346546</v>
      </c>
    </row>
    <row r="11" spans="1:7" ht="21.75" customHeight="1">
      <c r="A11" s="61" t="s">
        <v>40</v>
      </c>
      <c r="B11" s="61"/>
      <c r="D11" s="9">
        <v>4490753424</v>
      </c>
      <c r="F11" s="9">
        <v>32874137850</v>
      </c>
    </row>
    <row r="12" spans="1:7" ht="21.75" customHeight="1">
      <c r="A12" s="61" t="s">
        <v>40</v>
      </c>
      <c r="B12" s="61"/>
      <c r="D12" s="9">
        <v>8733764610</v>
      </c>
      <c r="F12" s="9">
        <v>63124308740</v>
      </c>
    </row>
    <row r="13" spans="1:7" ht="21.75" customHeight="1">
      <c r="A13" s="61" t="s">
        <v>40</v>
      </c>
      <c r="B13" s="61"/>
      <c r="D13" s="9">
        <v>1568820990</v>
      </c>
      <c r="F13" s="9">
        <v>11343033560</v>
      </c>
    </row>
    <row r="14" spans="1:7" ht="21.75" customHeight="1">
      <c r="A14" s="61" t="s">
        <v>44</v>
      </c>
      <c r="B14" s="61"/>
      <c r="D14" s="9">
        <v>4090191780</v>
      </c>
      <c r="F14" s="9">
        <v>29449380816</v>
      </c>
    </row>
    <row r="15" spans="1:7" ht="21.75" customHeight="1">
      <c r="A15" s="61" t="s">
        <v>40</v>
      </c>
      <c r="B15" s="61"/>
      <c r="D15" s="9">
        <v>4488539178</v>
      </c>
      <c r="F15" s="9">
        <v>32329294018</v>
      </c>
    </row>
    <row r="16" spans="1:7" ht="21.75" customHeight="1">
      <c r="A16" s="61" t="s">
        <v>40</v>
      </c>
      <c r="B16" s="61"/>
      <c r="D16" s="9">
        <v>0</v>
      </c>
      <c r="F16" s="9">
        <v>2053643834</v>
      </c>
    </row>
    <row r="17" spans="1:6" ht="21.75" customHeight="1">
      <c r="A17" s="61" t="s">
        <v>40</v>
      </c>
      <c r="B17" s="61"/>
      <c r="D17" s="9">
        <v>4643938350</v>
      </c>
      <c r="F17" s="9">
        <v>33436356120</v>
      </c>
    </row>
    <row r="18" spans="1:6" ht="21.75" customHeight="1">
      <c r="A18" s="61" t="s">
        <v>40</v>
      </c>
      <c r="B18" s="61"/>
      <c r="D18" s="9">
        <v>3088823287</v>
      </c>
      <c r="F18" s="9">
        <v>20950732183</v>
      </c>
    </row>
    <row r="19" spans="1:6" ht="21.75" customHeight="1">
      <c r="A19" s="61" t="s">
        <v>49</v>
      </c>
      <c r="B19" s="61"/>
      <c r="D19" s="9">
        <v>5824</v>
      </c>
      <c r="F19" s="9">
        <v>39891</v>
      </c>
    </row>
    <row r="20" spans="1:6" ht="21.75" customHeight="1">
      <c r="A20" s="61" t="s">
        <v>52</v>
      </c>
      <c r="B20" s="61"/>
      <c r="D20" s="9">
        <v>5395993140</v>
      </c>
      <c r="F20" s="9">
        <v>38851150608</v>
      </c>
    </row>
    <row r="21" spans="1:6" ht="21.75" customHeight="1">
      <c r="A21" s="61" t="s">
        <v>40</v>
      </c>
      <c r="B21" s="61"/>
      <c r="D21" s="9">
        <v>1915890390</v>
      </c>
      <c r="F21" s="9">
        <v>13794410808</v>
      </c>
    </row>
    <row r="22" spans="1:6" ht="21.75" customHeight="1">
      <c r="A22" s="61" t="s">
        <v>40</v>
      </c>
      <c r="B22" s="61"/>
      <c r="D22" s="9">
        <v>2261917807</v>
      </c>
      <c r="F22" s="9">
        <v>16285808209</v>
      </c>
    </row>
    <row r="23" spans="1:6" ht="21.75" customHeight="1">
      <c r="A23" s="61" t="s">
        <v>40</v>
      </c>
      <c r="B23" s="61"/>
      <c r="D23" s="9">
        <v>1472876700</v>
      </c>
      <c r="F23" s="9">
        <v>10604712263</v>
      </c>
    </row>
    <row r="24" spans="1:6" ht="21.75" customHeight="1">
      <c r="A24" s="61" t="s">
        <v>40</v>
      </c>
      <c r="B24" s="61"/>
      <c r="D24" s="9">
        <v>1735890410</v>
      </c>
      <c r="F24" s="9">
        <v>11688328746</v>
      </c>
    </row>
    <row r="25" spans="1:6" ht="21.75" customHeight="1">
      <c r="A25" s="61" t="s">
        <v>40</v>
      </c>
      <c r="B25" s="61"/>
      <c r="D25" s="9">
        <v>1837808218</v>
      </c>
      <c r="F25" s="9">
        <v>9250301335</v>
      </c>
    </row>
    <row r="26" spans="1:6" ht="21.75" customHeight="1">
      <c r="A26" s="61" t="s">
        <v>40</v>
      </c>
      <c r="B26" s="61"/>
      <c r="D26" s="9">
        <v>1987397250</v>
      </c>
      <c r="F26" s="9">
        <v>5763452025</v>
      </c>
    </row>
    <row r="27" spans="1:6" ht="21.75" customHeight="1">
      <c r="A27" s="62" t="s">
        <v>40</v>
      </c>
      <c r="B27" s="62"/>
      <c r="D27" s="12">
        <v>133561641</v>
      </c>
      <c r="F27" s="12">
        <v>133561641</v>
      </c>
    </row>
    <row r="28" spans="1:6" ht="21.75" customHeight="1">
      <c r="A28" s="63" t="s">
        <v>61</v>
      </c>
      <c r="B28" s="63"/>
      <c r="D28" s="15">
        <v>47867143006</v>
      </c>
      <c r="F28" s="15">
        <v>332138204434</v>
      </c>
    </row>
  </sheetData>
  <mergeCells count="28">
    <mergeCell ref="A1:G1"/>
    <mergeCell ref="A2:G2"/>
    <mergeCell ref="A3:G3"/>
    <mergeCell ref="B5:G5"/>
    <mergeCell ref="D6:E6"/>
    <mergeCell ref="F6:G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7:B27"/>
    <mergeCell ref="A28:B28"/>
    <mergeCell ref="A22:B22"/>
    <mergeCell ref="A23:B23"/>
    <mergeCell ref="A24:B24"/>
    <mergeCell ref="A25:B25"/>
    <mergeCell ref="A26:B26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8"/>
  <sheetViews>
    <sheetView rightToLeft="1" view="pageBreakPreview" zoomScale="60" zoomScaleNormal="100" workbookViewId="0">
      <selection sqref="A1:M1"/>
    </sheetView>
  </sheetViews>
  <sheetFormatPr defaultRowHeight="12.75"/>
  <cols>
    <col min="1" max="1" width="39" customWidth="1"/>
    <col min="2" max="2" width="1.28515625" customWidth="1"/>
    <col min="3" max="3" width="16.42578125" customWidth="1"/>
    <col min="4" max="4" width="1.28515625" customWidth="1"/>
    <col min="5" max="5" width="17.140625" customWidth="1"/>
    <col min="6" max="6" width="1.28515625" customWidth="1"/>
    <col min="7" max="7" width="15.5703125" customWidth="1"/>
    <col min="8" max="8" width="1.28515625" customWidth="1"/>
    <col min="9" max="9" width="18.85546875" customWidth="1"/>
    <col min="10" max="10" width="1.28515625" customWidth="1"/>
    <col min="11" max="11" width="16.42578125" customWidth="1"/>
    <col min="12" max="12" width="1.28515625" customWidth="1"/>
    <col min="13" max="13" width="24.140625" customWidth="1"/>
    <col min="14" max="14" width="0.28515625" customWidth="1"/>
  </cols>
  <sheetData>
    <row r="1" spans="1:13" ht="29.1" customHeight="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21.75" customHeight="1">
      <c r="A2" s="64" t="s">
        <v>62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21.75" customHeight="1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ht="14.45" customHeight="1"/>
    <row r="5" spans="1:13" ht="14.45" customHeight="1">
      <c r="A5" s="65" t="s">
        <v>97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</row>
    <row r="6" spans="1:13" ht="14.45" customHeight="1">
      <c r="A6" s="66" t="s">
        <v>65</v>
      </c>
      <c r="C6" s="66" t="s">
        <v>79</v>
      </c>
      <c r="D6" s="66"/>
      <c r="E6" s="66"/>
      <c r="F6" s="66"/>
      <c r="G6" s="66"/>
      <c r="I6" s="66" t="s">
        <v>80</v>
      </c>
      <c r="J6" s="66"/>
      <c r="K6" s="66"/>
      <c r="L6" s="66"/>
      <c r="M6" s="66"/>
    </row>
    <row r="7" spans="1:13" ht="29.1" customHeight="1">
      <c r="A7" s="66"/>
      <c r="C7" s="17" t="s">
        <v>95</v>
      </c>
      <c r="D7" s="3"/>
      <c r="E7" s="17" t="s">
        <v>94</v>
      </c>
      <c r="F7" s="3"/>
      <c r="G7" s="17" t="s">
        <v>96</v>
      </c>
      <c r="I7" s="17" t="s">
        <v>95</v>
      </c>
      <c r="J7" s="3"/>
      <c r="K7" s="17" t="s">
        <v>94</v>
      </c>
      <c r="L7" s="3"/>
      <c r="M7" s="17" t="s">
        <v>96</v>
      </c>
    </row>
    <row r="8" spans="1:13" ht="21.75" customHeight="1">
      <c r="A8" s="5" t="s">
        <v>35</v>
      </c>
      <c r="C8" s="6">
        <v>17954948</v>
      </c>
      <c r="E8" s="6">
        <v>0</v>
      </c>
      <c r="G8" s="6">
        <v>17954948</v>
      </c>
      <c r="I8" s="6">
        <v>71386964</v>
      </c>
      <c r="K8" s="6">
        <v>0</v>
      </c>
      <c r="M8" s="6">
        <v>71386964</v>
      </c>
    </row>
    <row r="9" spans="1:13" ht="21.75" customHeight="1">
      <c r="A9" s="8" t="s">
        <v>37</v>
      </c>
      <c r="C9" s="9">
        <v>3015059</v>
      </c>
      <c r="E9" s="9">
        <v>0</v>
      </c>
      <c r="G9" s="9">
        <v>3015059</v>
      </c>
      <c r="I9" s="9">
        <v>88818277</v>
      </c>
      <c r="K9" s="9">
        <v>0</v>
      </c>
      <c r="M9" s="9">
        <v>88818277</v>
      </c>
    </row>
    <row r="10" spans="1:13" ht="21.75" customHeight="1">
      <c r="A10" s="8" t="s">
        <v>39</v>
      </c>
      <c r="C10" s="9">
        <v>0</v>
      </c>
      <c r="E10" s="9">
        <v>0</v>
      </c>
      <c r="G10" s="9">
        <v>0</v>
      </c>
      <c r="I10" s="9">
        <v>45346546</v>
      </c>
      <c r="K10" s="9">
        <v>0</v>
      </c>
      <c r="M10" s="9">
        <v>45346546</v>
      </c>
    </row>
    <row r="11" spans="1:13" ht="21.75" customHeight="1">
      <c r="A11" s="8" t="s">
        <v>40</v>
      </c>
      <c r="C11" s="9">
        <v>4490753424</v>
      </c>
      <c r="E11" s="9">
        <v>-2643841</v>
      </c>
      <c r="G11" s="9">
        <v>4493397265</v>
      </c>
      <c r="I11" s="9">
        <v>32874137850</v>
      </c>
      <c r="K11" s="9">
        <v>26438414</v>
      </c>
      <c r="M11" s="9">
        <v>32847699436</v>
      </c>
    </row>
    <row r="12" spans="1:13" ht="21.75" customHeight="1">
      <c r="A12" s="8" t="s">
        <v>40</v>
      </c>
      <c r="C12" s="9">
        <v>8733764610</v>
      </c>
      <c r="E12" s="9">
        <v>-5336927</v>
      </c>
      <c r="G12" s="9">
        <v>8739101537</v>
      </c>
      <c r="I12" s="9">
        <v>63124308740</v>
      </c>
      <c r="K12" s="9">
        <v>36709523</v>
      </c>
      <c r="M12" s="9">
        <v>63087599217</v>
      </c>
    </row>
    <row r="13" spans="1:13" ht="21.75" customHeight="1">
      <c r="A13" s="8" t="s">
        <v>40</v>
      </c>
      <c r="C13" s="9">
        <v>1568820990</v>
      </c>
      <c r="E13" s="9">
        <v>-283330</v>
      </c>
      <c r="G13" s="9">
        <v>1569104320</v>
      </c>
      <c r="I13" s="9">
        <v>11343033560</v>
      </c>
      <c r="K13" s="9">
        <v>7409275</v>
      </c>
      <c r="M13" s="9">
        <v>11335624285</v>
      </c>
    </row>
    <row r="14" spans="1:13" ht="21.75" customHeight="1">
      <c r="A14" s="8" t="s">
        <v>44</v>
      </c>
      <c r="C14" s="9">
        <v>4090191780</v>
      </c>
      <c r="E14" s="9">
        <v>-2421534</v>
      </c>
      <c r="G14" s="9">
        <v>4092613314</v>
      </c>
      <c r="I14" s="9">
        <v>29449380816</v>
      </c>
      <c r="K14" s="9">
        <v>21793810</v>
      </c>
      <c r="M14" s="9">
        <v>29427587006</v>
      </c>
    </row>
    <row r="15" spans="1:13" ht="21.75" customHeight="1">
      <c r="A15" s="8" t="s">
        <v>40</v>
      </c>
      <c r="C15" s="9">
        <v>4488539178</v>
      </c>
      <c r="E15" s="9">
        <v>-2932110</v>
      </c>
      <c r="G15" s="9">
        <v>4491471288</v>
      </c>
      <c r="I15" s="9">
        <v>32329294018</v>
      </c>
      <c r="K15" s="9">
        <v>20524768</v>
      </c>
      <c r="M15" s="9">
        <v>32308769250</v>
      </c>
    </row>
    <row r="16" spans="1:13" ht="21.75" customHeight="1">
      <c r="A16" s="8" t="s">
        <v>40</v>
      </c>
      <c r="C16" s="9">
        <v>0</v>
      </c>
      <c r="E16" s="9">
        <v>0</v>
      </c>
      <c r="G16" s="9">
        <v>0</v>
      </c>
      <c r="I16" s="9">
        <v>2053643834</v>
      </c>
      <c r="K16" s="9">
        <v>0</v>
      </c>
      <c r="M16" s="9">
        <v>2053643834</v>
      </c>
    </row>
    <row r="17" spans="1:13" ht="21.75" customHeight="1">
      <c r="A17" s="8" t="s">
        <v>40</v>
      </c>
      <c r="C17" s="9">
        <v>4643938350</v>
      </c>
      <c r="E17" s="9">
        <v>1058785</v>
      </c>
      <c r="G17" s="9">
        <v>4642879565</v>
      </c>
      <c r="I17" s="9">
        <v>33436356120</v>
      </c>
      <c r="K17" s="9">
        <v>20797232</v>
      </c>
      <c r="M17" s="9">
        <v>33415558888</v>
      </c>
    </row>
    <row r="18" spans="1:13" ht="21.75" customHeight="1">
      <c r="A18" s="8" t="s">
        <v>40</v>
      </c>
      <c r="C18" s="9">
        <v>3088823287</v>
      </c>
      <c r="E18" s="9">
        <v>-209266</v>
      </c>
      <c r="G18" s="9">
        <v>3089032553</v>
      </c>
      <c r="I18" s="9">
        <v>20950732183</v>
      </c>
      <c r="K18" s="9">
        <v>5859450</v>
      </c>
      <c r="M18" s="9">
        <v>20944872733</v>
      </c>
    </row>
    <row r="19" spans="1:13" ht="21.75" customHeight="1">
      <c r="A19" s="8" t="s">
        <v>49</v>
      </c>
      <c r="C19" s="9">
        <v>5824</v>
      </c>
      <c r="E19" s="9">
        <v>0</v>
      </c>
      <c r="G19" s="9">
        <v>5824</v>
      </c>
      <c r="I19" s="9">
        <v>39891</v>
      </c>
      <c r="K19" s="9">
        <v>0</v>
      </c>
      <c r="M19" s="9">
        <v>39891</v>
      </c>
    </row>
    <row r="20" spans="1:13" ht="21.75" customHeight="1">
      <c r="A20" s="8" t="s">
        <v>52</v>
      </c>
      <c r="C20" s="9">
        <v>5395993140</v>
      </c>
      <c r="E20" s="9">
        <v>7392836</v>
      </c>
      <c r="G20" s="9">
        <v>5388600304</v>
      </c>
      <c r="I20" s="9">
        <v>38851150608</v>
      </c>
      <c r="K20" s="9">
        <v>35518891</v>
      </c>
      <c r="M20" s="9">
        <v>38815631717</v>
      </c>
    </row>
    <row r="21" spans="1:13" ht="21.75" customHeight="1">
      <c r="A21" s="8" t="s">
        <v>40</v>
      </c>
      <c r="C21" s="9">
        <v>1915890390</v>
      </c>
      <c r="E21" s="9">
        <v>60269</v>
      </c>
      <c r="G21" s="9">
        <v>1915830121</v>
      </c>
      <c r="I21" s="9">
        <v>13794410808</v>
      </c>
      <c r="K21" s="9">
        <v>4993037</v>
      </c>
      <c r="M21" s="9">
        <v>13789417771</v>
      </c>
    </row>
    <row r="22" spans="1:13" ht="21.75" customHeight="1">
      <c r="A22" s="8" t="s">
        <v>40</v>
      </c>
      <c r="C22" s="9">
        <v>2261917807</v>
      </c>
      <c r="E22" s="9">
        <v>-1426720</v>
      </c>
      <c r="G22" s="9">
        <v>2263344527</v>
      </c>
      <c r="I22" s="9">
        <v>16285808209</v>
      </c>
      <c r="K22" s="9">
        <v>12840475</v>
      </c>
      <c r="M22" s="9">
        <v>16272967734</v>
      </c>
    </row>
    <row r="23" spans="1:13" ht="21.75" customHeight="1">
      <c r="A23" s="8" t="s">
        <v>40</v>
      </c>
      <c r="C23" s="9">
        <v>1472876700</v>
      </c>
      <c r="E23" s="9">
        <v>-256907</v>
      </c>
      <c r="G23" s="9">
        <v>1473133607</v>
      </c>
      <c r="I23" s="9">
        <v>10604712263</v>
      </c>
      <c r="K23" s="9">
        <v>14386760</v>
      </c>
      <c r="M23" s="9">
        <v>10590325503</v>
      </c>
    </row>
    <row r="24" spans="1:13" ht="21.75" customHeight="1">
      <c r="A24" s="8" t="s">
        <v>40</v>
      </c>
      <c r="C24" s="9">
        <v>1735890410</v>
      </c>
      <c r="E24" s="9">
        <v>-751061</v>
      </c>
      <c r="G24" s="9">
        <v>1736641471</v>
      </c>
      <c r="I24" s="9">
        <v>11688328746</v>
      </c>
      <c r="K24" s="9">
        <v>12016981</v>
      </c>
      <c r="M24" s="9">
        <v>11676311765</v>
      </c>
    </row>
    <row r="25" spans="1:13" ht="21.75" customHeight="1">
      <c r="A25" s="8" t="s">
        <v>40</v>
      </c>
      <c r="C25" s="9">
        <v>1837808218</v>
      </c>
      <c r="E25" s="9">
        <v>-217413</v>
      </c>
      <c r="G25" s="9">
        <v>1838025631</v>
      </c>
      <c r="I25" s="9">
        <v>9250301335</v>
      </c>
      <c r="K25" s="9">
        <v>5870149</v>
      </c>
      <c r="M25" s="9">
        <v>9244431186</v>
      </c>
    </row>
    <row r="26" spans="1:13" ht="21.75" customHeight="1">
      <c r="A26" s="8" t="s">
        <v>40</v>
      </c>
      <c r="C26" s="9">
        <v>1987397250</v>
      </c>
      <c r="E26" s="9">
        <v>-293626</v>
      </c>
      <c r="G26" s="9">
        <v>1987690876</v>
      </c>
      <c r="I26" s="9">
        <v>5763452025</v>
      </c>
      <c r="K26" s="9">
        <v>16443064</v>
      </c>
      <c r="M26" s="9">
        <v>5747008961</v>
      </c>
    </row>
    <row r="27" spans="1:13" ht="21.75" customHeight="1">
      <c r="A27" s="11" t="s">
        <v>40</v>
      </c>
      <c r="C27" s="12">
        <v>133561641</v>
      </c>
      <c r="E27" s="12">
        <v>3135585</v>
      </c>
      <c r="G27" s="12">
        <v>130426056</v>
      </c>
      <c r="I27" s="12">
        <v>133561641</v>
      </c>
      <c r="K27" s="12">
        <v>3135585</v>
      </c>
      <c r="M27" s="12">
        <v>130426056</v>
      </c>
    </row>
    <row r="28" spans="1:13" ht="21.75" customHeight="1">
      <c r="A28" s="14" t="s">
        <v>61</v>
      </c>
      <c r="C28" s="15">
        <v>47867143006</v>
      </c>
      <c r="E28" s="15">
        <v>-5125260</v>
      </c>
      <c r="G28" s="15">
        <v>47872268266</v>
      </c>
      <c r="I28" s="15">
        <v>332138204434</v>
      </c>
      <c r="K28" s="15">
        <v>244737414</v>
      </c>
      <c r="M28" s="15">
        <v>331893467020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scale="8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1"/>
  <sheetViews>
    <sheetView rightToLeft="1" view="pageBreakPreview" zoomScaleNormal="100" zoomScaleSheetLayoutView="100" workbookViewId="0">
      <selection sqref="A1:E1"/>
    </sheetView>
  </sheetViews>
  <sheetFormatPr defaultRowHeight="12.75"/>
  <cols>
    <col min="1" max="1" width="5.140625" customWidth="1"/>
    <col min="2" max="2" width="41.5703125" customWidth="1"/>
    <col min="3" max="4" width="1.28515625" customWidth="1"/>
    <col min="5" max="5" width="19.42578125" customWidth="1"/>
    <col min="6" max="6" width="0.28515625" customWidth="1"/>
  </cols>
  <sheetData>
    <row r="1" spans="1:5" ht="29.1" customHeight="1">
      <c r="A1" s="64" t="s">
        <v>0</v>
      </c>
      <c r="B1" s="64"/>
      <c r="C1" s="64"/>
      <c r="D1" s="64"/>
      <c r="E1" s="64"/>
    </row>
    <row r="2" spans="1:5" ht="21.75" customHeight="1">
      <c r="A2" s="64" t="s">
        <v>62</v>
      </c>
      <c r="B2" s="64"/>
      <c r="C2" s="64"/>
      <c r="D2" s="64"/>
      <c r="E2" s="64"/>
    </row>
    <row r="3" spans="1:5" ht="21.75" customHeight="1">
      <c r="A3" s="64" t="s">
        <v>2</v>
      </c>
      <c r="B3" s="64"/>
      <c r="C3" s="64"/>
      <c r="D3" s="64"/>
      <c r="E3" s="64"/>
    </row>
    <row r="4" spans="1:5" ht="14.45" customHeight="1"/>
    <row r="5" spans="1:5" ht="29.1" customHeight="1">
      <c r="A5" s="1" t="s">
        <v>91</v>
      </c>
      <c r="B5" s="65" t="s">
        <v>77</v>
      </c>
      <c r="C5" s="65"/>
      <c r="D5" s="65"/>
      <c r="E5" s="65"/>
    </row>
    <row r="6" spans="1:5" ht="14.45" customHeight="1">
      <c r="E6" s="2" t="s">
        <v>9</v>
      </c>
    </row>
    <row r="7" spans="1:5" ht="14.45" customHeight="1">
      <c r="A7" s="66" t="s">
        <v>77</v>
      </c>
      <c r="B7" s="66"/>
      <c r="E7" s="4" t="s">
        <v>32</v>
      </c>
    </row>
    <row r="8" spans="1:5" ht="21.75" customHeight="1">
      <c r="A8" s="60" t="s">
        <v>77</v>
      </c>
      <c r="B8" s="60"/>
      <c r="E8" s="6">
        <v>2180979680</v>
      </c>
    </row>
    <row r="9" spans="1:5" ht="21.75" customHeight="1">
      <c r="A9" s="61" t="s">
        <v>92</v>
      </c>
      <c r="B9" s="61"/>
      <c r="E9" s="9">
        <v>245417360</v>
      </c>
    </row>
    <row r="10" spans="1:5" ht="21.75" customHeight="1">
      <c r="A10" s="62" t="s">
        <v>93</v>
      </c>
      <c r="B10" s="62"/>
      <c r="E10" s="12">
        <v>0</v>
      </c>
    </row>
    <row r="11" spans="1:5" ht="21.75" customHeight="1">
      <c r="A11" s="63" t="s">
        <v>61</v>
      </c>
      <c r="B11" s="63"/>
      <c r="E11" s="15">
        <v>2426397040</v>
      </c>
    </row>
  </sheetData>
  <mergeCells count="9">
    <mergeCell ref="A8:B8"/>
    <mergeCell ref="A9:B9"/>
    <mergeCell ref="A10:B10"/>
    <mergeCell ref="A11:B11"/>
    <mergeCell ref="A1:E1"/>
    <mergeCell ref="A2:E2"/>
    <mergeCell ref="A3:E3"/>
    <mergeCell ref="B5:E5"/>
    <mergeCell ref="A7:B7"/>
  </mergeCells>
  <pageMargins left="0.39" right="0.39" top="0.39" bottom="0.39" header="0" footer="0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جلد</vt:lpstr>
      <vt:lpstr>سهام</vt:lpstr>
      <vt:lpstr>اوراق</vt:lpstr>
      <vt:lpstr>سپرده</vt:lpstr>
      <vt:lpstr>درآمد</vt:lpstr>
      <vt:lpstr>درآمد سرمایه گذاری در اوراق به</vt:lpstr>
      <vt:lpstr>درآمد سپرده بانکی</vt:lpstr>
      <vt:lpstr>سود سپرده بانکی</vt:lpstr>
      <vt:lpstr>سایر درآمدها</vt:lpstr>
      <vt:lpstr>اوراق!Print_Area</vt:lpstr>
      <vt:lpstr>جلد!Print_Area</vt:lpstr>
      <vt:lpstr>درآمد!Print_Area</vt:lpstr>
      <vt:lpstr>'درآمد سپرده بانکی'!Print_Area</vt:lpstr>
      <vt:lpstr>'درآمد سرمایه گذاری در اوراق به'!Print_Area</vt:lpstr>
      <vt:lpstr>'سایر درآمدها'!Print_Area</vt:lpstr>
      <vt:lpstr>سپرده!Print_Area</vt:lpstr>
      <vt:lpstr>'سود سپرده بانکی'!Print_Area</vt:lpstr>
      <vt:lpstr>سهام!Print_Area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Bahar Mousavi</dc:creator>
  <dc:description/>
  <cp:lastModifiedBy>Isatis</cp:lastModifiedBy>
  <dcterms:created xsi:type="dcterms:W3CDTF">2026-10-24T11:49:26Z</dcterms:created>
  <dcterms:modified xsi:type="dcterms:W3CDTF">2026-10-25T09:47:15Z</dcterms:modified>
</cp:coreProperties>
</file>